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raldana\Desktop\UIP mensual diciembre 2023\"/>
    </mc:Choice>
  </mc:AlternateContent>
  <xr:revisionPtr revIDLastSave="0" documentId="8_{20C1D734-7FB1-438C-8FE2-27902F67BB78}" xr6:coauthVersionLast="47" xr6:coauthVersionMax="47" xr10:uidLastSave="{00000000-0000-0000-0000-000000000000}"/>
  <bookViews>
    <workbookView xWindow="-120" yWindow="-120" windowWidth="21840" windowHeight="13140" firstSheet="2" activeTab="2" xr2:uid="{00000000-000D-0000-FFFF-FFFF00000000}"/>
  </bookViews>
  <sheets>
    <sheet name="Carátula" sheetId="1" r:id="rId1"/>
    <sheet name="Matriz de intervenciones" sheetId="2" state="hidden" r:id="rId2"/>
    <sheet name="2023" sheetId="17" r:id="rId3"/>
    <sheet name="Criterios" sheetId="12" r:id="rId4"/>
  </sheets>
  <definedNames>
    <definedName name="_xlnm._FilterDatabase" localSheetId="3" hidden="1">Criterios!$B$6:$D$73</definedName>
    <definedName name="_xlnm.Print_Area" localSheetId="2">'2023'!$A$1:$GJ$25</definedName>
    <definedName name="_xlnm.Print_Area" localSheetId="0">Carátula!$A$1:$L$30</definedName>
    <definedName name="_xlnm.Print_Area" localSheetId="3">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O7" i="17" l="1"/>
  <c r="DA8" i="17"/>
  <c r="DA7" i="17"/>
  <c r="CY8" i="17"/>
  <c r="CY7" i="17"/>
  <c r="CX9" i="17"/>
  <c r="CW9" i="17"/>
  <c r="CV9" i="17"/>
  <c r="CU9" i="17"/>
  <c r="CT9" i="17"/>
  <c r="CS9" i="17"/>
  <c r="CR9" i="17"/>
  <c r="CQ9" i="17"/>
  <c r="CP9" i="17"/>
  <c r="CO9" i="17"/>
  <c r="CN9" i="17"/>
  <c r="CM9" i="17"/>
  <c r="CG9" i="17"/>
  <c r="CF9" i="17"/>
  <c r="CE9" i="17"/>
  <c r="CD9" i="17"/>
  <c r="CC9" i="17"/>
  <c r="CB9" i="17"/>
  <c r="CA9" i="17"/>
  <c r="BZ9" i="17"/>
  <c r="BY9" i="17"/>
  <c r="BX9" i="17"/>
  <c r="BW9" i="17"/>
  <c r="BV9" i="17"/>
  <c r="BV10" i="17" s="1"/>
  <c r="BP9" i="17"/>
  <c r="BO9" i="17"/>
  <c r="BN9" i="17"/>
  <c r="BM9" i="17"/>
  <c r="BL9" i="17"/>
  <c r="BK9" i="17"/>
  <c r="BJ9" i="17"/>
  <c r="BI9" i="17"/>
  <c r="BH9" i="17"/>
  <c r="BG9" i="17"/>
  <c r="BF9" i="17"/>
  <c r="BE9" i="17"/>
  <c r="AY9" i="17"/>
  <c r="AX9" i="17"/>
  <c r="AW9" i="17"/>
  <c r="AV9" i="17"/>
  <c r="AU9" i="17"/>
  <c r="AT9" i="17"/>
  <c r="AS9" i="17"/>
  <c r="AR9" i="17"/>
  <c r="AQ9" i="17"/>
  <c r="AP9" i="17"/>
  <c r="AO9" i="17"/>
  <c r="AN9" i="17"/>
  <c r="AH9" i="17"/>
  <c r="AG9" i="17"/>
  <c r="AF9" i="17"/>
  <c r="AE9" i="17"/>
  <c r="AD9" i="17"/>
  <c r="AC9" i="17"/>
  <c r="AB9" i="17"/>
  <c r="AA9" i="17"/>
  <c r="Z9" i="17"/>
  <c r="Y9" i="17"/>
  <c r="X9" i="17"/>
  <c r="W9" i="17"/>
  <c r="Q9" i="17"/>
  <c r="P9" i="17"/>
  <c r="O9" i="17"/>
  <c r="N9" i="17"/>
  <c r="M9" i="17"/>
  <c r="L9" i="17"/>
  <c r="K9" i="17"/>
  <c r="J9" i="17"/>
  <c r="I9" i="17"/>
  <c r="H9" i="17"/>
  <c r="G9" i="17"/>
  <c r="F9" i="17"/>
  <c r="F10" i="17" s="1"/>
  <c r="GE8" i="17"/>
  <c r="FX8" i="17"/>
  <c r="FQ8" i="17"/>
  <c r="FJ8" i="17"/>
  <c r="FC8" i="17"/>
  <c r="EV8" i="17"/>
  <c r="EO8" i="17"/>
  <c r="EH8" i="17"/>
  <c r="EA8" i="17"/>
  <c r="DT8" i="17"/>
  <c r="DM8" i="17"/>
  <c r="DF8" i="17"/>
  <c r="BC8" i="17"/>
  <c r="BA8" i="17"/>
  <c r="AJ8" i="17"/>
  <c r="U8" i="17"/>
  <c r="S8" i="17"/>
  <c r="GE7" i="17"/>
  <c r="FX7" i="17"/>
  <c r="FQ7" i="17"/>
  <c r="FJ7" i="17"/>
  <c r="FC7" i="17"/>
  <c r="EV7" i="17"/>
  <c r="EH7" i="17"/>
  <c r="EA7" i="17"/>
  <c r="DT7" i="17"/>
  <c r="DM7" i="17"/>
  <c r="DF7" i="17"/>
  <c r="BC7" i="17"/>
  <c r="BA7" i="17"/>
  <c r="AL7" i="17"/>
  <c r="AJ7" i="17"/>
  <c r="T7" i="17"/>
  <c r="U7" i="17" s="1"/>
  <c r="S7" i="17"/>
  <c r="FC9" i="17" l="1"/>
  <c r="DF9" i="17"/>
  <c r="EV9" i="17"/>
  <c r="BE10" i="17"/>
  <c r="DT9" i="17"/>
  <c r="AN10" i="17"/>
  <c r="W10" i="17"/>
  <c r="FX9" i="17"/>
  <c r="DM9" i="17"/>
  <c r="EO9" i="17"/>
  <c r="FQ9" i="17"/>
  <c r="EA9" i="17"/>
  <c r="GE9" i="17"/>
  <c r="CM10" i="17"/>
  <c r="EH9" i="17"/>
  <c r="FJ9" i="17"/>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<sst xmlns="http://schemas.openxmlformats.org/spreadsheetml/2006/main" count="557" uniqueCount="178">
  <si>
    <t>Resultado           (a)</t>
  </si>
  <si>
    <t>Programa          (b)</t>
  </si>
  <si>
    <t>Producción             (c)</t>
  </si>
  <si>
    <t>Acciones Gestión                 (d)</t>
  </si>
  <si>
    <t>Matriz de Intervenciones Relevantes para el Logro de Resultados</t>
  </si>
  <si>
    <t>DEL GASTO PÚBLICO</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</si>
  <si>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</si>
  <si>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</si>
  <si>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</si>
  <si>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</si>
  <si>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</si>
  <si>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</si>
  <si>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</si>
  <si>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</si>
  <si>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</si>
  <si>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</si>
  <si>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</si>
  <si>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</si>
  <si>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</si>
  <si>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</si>
  <si>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 xml:space="preserve">FORMATOS PARA </t>
  </si>
  <si>
    <t xml:space="preserve">LEY DEL PRESUPUESTO GENERAL DE 
INGRESOS Y </t>
  </si>
  <si>
    <t xml:space="preserve">INGRESOS Y EGRESOS DEL ESTADO </t>
  </si>
  <si>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</si>
  <si>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</si>
  <si>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</si>
  <si>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</si>
  <si>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</si>
  <si>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</si>
  <si>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</si>
  <si>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</si>
  <si>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</si>
  <si>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</si>
  <si>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</si>
  <si>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</si>
  <si>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</si>
  <si>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</si>
  <si>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</si>
  <si>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</si>
  <si>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</si>
  <si>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</si>
  <si>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</si>
  <si>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</si>
  <si>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</si>
  <si>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</si>
  <si>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</si>
  <si>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</si>
  <si>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</si>
  <si>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</si>
  <si>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</si>
  <si>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</si>
  <si>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</si>
  <si>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</si>
  <si>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</si>
  <si>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</si>
  <si>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</si>
  <si>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</si>
  <si>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</si>
  <si>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</si>
  <si>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</si>
  <si>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</si>
  <si>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</si>
  <si>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</si>
  <si>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</si>
  <si>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</si>
  <si>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</si>
  <si>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</si>
  <si>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</si>
  <si>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 xml:space="preserve">Criterios para establecer costos fijos y variables </t>
  </si>
  <si>
    <t>Subgrupo de Gasto</t>
  </si>
  <si>
    <t>Denominación</t>
  </si>
  <si>
    <t xml:space="preserve"> Costo
(Fijo / Variable)</t>
  </si>
  <si>
    <t>Fijo</t>
  </si>
  <si>
    <t>Variable</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</si>
  <si>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</si>
  <si>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Dirección y coordinación</t>
  </si>
  <si>
    <t xml:space="preserve">ARTICULO 19. TRANSPARENCIA Y EFICIENCIA </t>
  </si>
  <si>
    <t xml:space="preserve">CUMPLIMIENTO DEL DECRETO 25-2018, </t>
  </si>
  <si>
    <t>PARA EL EJERCICIO FISCAL DOS MIL DIECINUEVE</t>
  </si>
  <si>
    <t>151</t>
  </si>
  <si>
    <t>111</t>
  </si>
  <si>
    <t>0</t>
  </si>
  <si>
    <t>112</t>
  </si>
  <si>
    <t>113</t>
  </si>
  <si>
    <t>114</t>
  </si>
  <si>
    <t>115</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</si>
  <si>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</si>
  <si>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</si>
  <si>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</si>
  <si>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</si>
  <si>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</si>
  <si>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</si>
  <si>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</si>
  <si>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</si>
  <si>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</si>
  <si>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</si>
  <si>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</si>
  <si>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</si>
  <si>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</si>
  <si>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</si>
  <si>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</si>
  <si>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</si>
  <si>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</si>
  <si>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</si>
  <si>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</si>
  <si>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</si>
  <si>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</si>
  <si>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</si>
  <si>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</si>
  <si>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</si>
  <si>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</si>
  <si>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</si>
  <si>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</si>
  <si>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</si>
  <si>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</si>
  <si>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</si>
  <si>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</si>
  <si>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</si>
  <si>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</si>
  <si>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</si>
  <si>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</si>
  <si>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</si>
  <si>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</si>
  <si>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</si>
  <si>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</si>
  <si>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</si>
  <si>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</si>
  <si>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</si>
  <si>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</si>
  <si>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</si>
  <si>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</si>
  <si>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</si>
  <si>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</si>
  <si>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</si>
  <si>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</si>
  <si>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</si>
  <si>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</si>
  <si>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</si>
  <si>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</si>
  <si>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</si>
  <si>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</si>
  <si>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</si>
  <si>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</si>
  <si>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</si>
  <si>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</si>
  <si>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</si>
  <si>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</si>
  <si>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</si>
  <si>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</si>
  <si>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</si>
  <si>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</si>
  <si>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</si>
  <si>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</si>
  <si>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</si>
  <si>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</si>
  <si>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</si>
  <si>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</si>
  <si>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</si>
  <si>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</si>
  <si>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</si>
  <si>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</si>
  <si>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</si>
  <si>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</si>
  <si>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</si>
  <si>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</si>
  <si>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</si>
  <si>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</si>
  <si>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</si>
  <si>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</si>
  <si>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</si>
  <si>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</si>
  <si>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</si>
  <si>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(e)  Ejecución Financiera Mensual, en Quetzales</t>
  </si>
  <si>
    <t>Asesorar técnicamente a las entidades de gobierno central, gobiernos locales y consejos de desarrollo urbano y rural para la institucionalización de la equidad entre hombres y mujeres.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</si>
  <si>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</si>
  <si>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Para el 2032, se ha incrementado en 50% los programas que implementaron el enfoque de equidad entre hombres y mujeres que permite el cierre de brechas existentes (de 0 en 2021 a 36 en 2032 de 72 identificados)</t>
  </si>
  <si>
    <t>AÑO 2023</t>
  </si>
  <si>
    <t>Guatemala, enero 4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</si>
</sst>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25"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
      <sz val="28"/>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76">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19" fillId="0" borderId="0" xfId="0" applyFont="1" applyProtection="1">
      <protection locked="0"/>
    </xf>
    <xf numFmtId="165" fontId="19" fillId="0" borderId="43" xfId="0" applyNumberFormat="1" applyFont="1" applyBorder="1" applyAlignment="1" applyProtection="1">
      <alignment horizontal="left" vertical="center"/>
      <protection locked="0"/>
    </xf>
    <xf numFmtId="165" fontId="19" fillId="0" borderId="37" xfId="0" applyNumberFormat="1" applyFont="1" applyBorder="1" applyAlignment="1" applyProtection="1">
      <alignment horizontal="left" vertical="center"/>
      <protection locked="0"/>
    </xf>
    <xf numFmtId="165" fontId="19" fillId="0" borderId="1" xfId="0" applyNumberFormat="1" applyFont="1" applyBorder="1" applyAlignment="1" applyProtection="1">
      <alignment horizontal="left" vertical="center"/>
      <protection locked="0"/>
    </xf>
    <xf numFmtId="0" fontId="19" fillId="0" borderId="35" xfId="0" applyFont="1" applyBorder="1" applyAlignment="1" applyProtection="1">
      <alignment horizontal="center" vertical="center" wrapText="1"/>
      <protection locked="0"/>
    </xf>
    <xf numFmtId="165" fontId="19" fillId="0" borderId="4" xfId="0" applyNumberFormat="1" applyFont="1" applyBorder="1" applyAlignment="1" applyProtection="1">
      <alignment vertical="center"/>
      <protection locked="0"/>
    </xf>
    <xf numFmtId="165" fontId="19" fillId="0" borderId="6" xfId="0" applyNumberFormat="1" applyFont="1" applyBorder="1" applyAlignment="1" applyProtection="1">
      <alignment vertical="center"/>
      <protection locked="0"/>
    </xf>
    <xf numFmtId="165" fontId="4" fillId="2" borderId="46" xfId="0" applyNumberFormat="1" applyFont="1" applyFill="1" applyBorder="1" applyAlignment="1" applyProtection="1">
      <alignment vertical="center"/>
      <protection locked="0"/>
    </xf>
    <xf numFmtId="165" fontId="19" fillId="0" borderId="1" xfId="0" applyNumberFormat="1" applyFont="1" applyBorder="1" applyAlignment="1" applyProtection="1">
      <alignment vertical="center"/>
      <protection locked="0"/>
    </xf>
    <xf numFmtId="165" fontId="19"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8" fillId="0" borderId="2"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21" fillId="0" borderId="0" xfId="0" applyFont="1" applyProtection="1">
      <protection locked="0"/>
    </xf>
    <xf numFmtId="0" fontId="18" fillId="0" borderId="8"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165" fontId="21" fillId="0" borderId="34" xfId="0" applyNumberFormat="1" applyFont="1" applyBorder="1" applyAlignment="1" applyProtection="1">
      <alignment horizontal="left" vertical="center"/>
      <protection locked="0"/>
    </xf>
    <xf numFmtId="165" fontId="21" fillId="0" borderId="1" xfId="0" applyNumberFormat="1" applyFont="1" applyBorder="1" applyAlignment="1" applyProtection="1">
      <alignment horizontal="left" vertical="center"/>
      <protection locked="0"/>
    </xf>
    <xf numFmtId="0" fontId="21" fillId="0" borderId="35" xfId="0" applyFont="1" applyBorder="1" applyAlignment="1" applyProtection="1">
      <alignment horizontal="center" vertical="center" wrapText="1"/>
      <protection locked="0"/>
    </xf>
    <xf numFmtId="165" fontId="21" fillId="0" borderId="37" xfId="0" applyNumberFormat="1" applyFont="1" applyBorder="1" applyAlignment="1" applyProtection="1">
      <alignment horizontal="left" vertical="center"/>
      <protection locked="0"/>
    </xf>
    <xf numFmtId="165" fontId="19" fillId="0" borderId="5" xfId="0" applyNumberFormat="1" applyFont="1" applyBorder="1" applyAlignment="1" applyProtection="1">
      <alignment vertical="center"/>
      <protection locked="0"/>
    </xf>
    <xf numFmtId="165" fontId="19" fillId="0" borderId="12" xfId="0" applyNumberFormat="1" applyFont="1" applyBorder="1" applyAlignment="1" applyProtection="1">
      <alignment horizontal="left" vertical="center"/>
      <protection locked="0"/>
    </xf>
    <xf numFmtId="0" fontId="19" fillId="0" borderId="43" xfId="0" applyFont="1" applyBorder="1" applyAlignment="1" applyProtection="1">
      <alignment horizontal="center" vertical="center" wrapText="1"/>
      <protection locked="0"/>
    </xf>
    <xf numFmtId="0" fontId="19" fillId="0" borderId="0" xfId="0" applyFont="1" applyAlignment="1" applyProtection="1">
      <alignment vertical="center"/>
      <protection locked="0"/>
    </xf>
    <xf numFmtId="165" fontId="19"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19" fillId="0" borderId="0" xfId="0" applyNumberFormat="1" applyFont="1" applyProtection="1">
      <protection locked="0"/>
    </xf>
    <xf numFmtId="0" fontId="22" fillId="0" borderId="0" xfId="0" applyFont="1" applyProtection="1">
      <protection locked="0"/>
    </xf>
    <xf numFmtId="0" fontId="23" fillId="0" borderId="0" xfId="0" applyFont="1" applyProtection="1">
      <protection locked="0"/>
    </xf>
    <xf numFmtId="0" fontId="20" fillId="0" borderId="0" xfId="0" applyFont="1" applyProtection="1">
      <protection locked="0"/>
    </xf>
    <xf numFmtId="0" fontId="4" fillId="0" borderId="12" xfId="0" applyFont="1" applyBorder="1" applyAlignment="1" applyProtection="1">
      <alignment horizontal="center" vertical="center" wrapText="1"/>
      <protection locked="0"/>
    </xf>
    <xf numFmtId="0" fontId="21" fillId="3" borderId="0" xfId="0" applyFont="1" applyFill="1" applyProtection="1">
      <protection locked="0"/>
    </xf>
    <xf numFmtId="0" fontId="18" fillId="3" borderId="12" xfId="0" applyFont="1" applyFill="1" applyBorder="1" applyAlignment="1" applyProtection="1">
      <alignment horizontal="center" vertical="center" wrapText="1"/>
      <protection locked="0"/>
    </xf>
    <xf numFmtId="165" fontId="21" fillId="3" borderId="1" xfId="0" applyNumberFormat="1" applyFont="1" applyFill="1" applyBorder="1" applyAlignment="1" applyProtection="1">
      <alignment vertical="center"/>
      <protection locked="0"/>
    </xf>
    <xf numFmtId="165" fontId="21" fillId="3" borderId="34" xfId="0" applyNumberFormat="1" applyFont="1" applyFill="1" applyBorder="1" applyAlignment="1" applyProtection="1">
      <alignment horizontal="left" vertical="center"/>
      <protection locked="0"/>
    </xf>
    <xf numFmtId="165" fontId="21" fillId="3" borderId="37" xfId="0" applyNumberFormat="1" applyFont="1" applyFill="1" applyBorder="1" applyAlignment="1" applyProtection="1">
      <alignment horizontal="left" vertical="center"/>
      <protection locked="0"/>
    </xf>
    <xf numFmtId="165" fontId="21" fillId="3" borderId="1" xfId="0" applyNumberFormat="1" applyFont="1" applyFill="1" applyBorder="1" applyAlignment="1" applyProtection="1">
      <alignment horizontal="left" vertical="center"/>
      <protection locked="0"/>
    </xf>
    <xf numFmtId="0" fontId="21" fillId="3" borderId="35" xfId="0" applyFont="1" applyFill="1" applyBorder="1" applyAlignment="1" applyProtection="1">
      <alignment horizontal="center" vertical="center" wrapText="1"/>
      <protection locked="0"/>
    </xf>
    <xf numFmtId="165" fontId="18" fillId="3" borderId="23" xfId="0" applyNumberFormat="1" applyFont="1" applyFill="1" applyBorder="1" applyAlignment="1" applyProtection="1">
      <alignment vertical="center"/>
      <protection locked="0"/>
    </xf>
    <xf numFmtId="0" fontId="19" fillId="3" borderId="0" xfId="0" applyFont="1" applyFill="1" applyProtection="1">
      <protection locked="0"/>
    </xf>
    <xf numFmtId="0" fontId="0" fillId="3" borderId="0" xfId="0" applyFill="1" applyProtection="1">
      <protection locked="0"/>
    </xf>
    <xf numFmtId="44" fontId="19" fillId="0" borderId="0" xfId="0" applyNumberFormat="1" applyFont="1" applyProtection="1">
      <protection locked="0"/>
    </xf>
    <xf numFmtId="44" fontId="21" fillId="0" borderId="0" xfId="0" applyNumberFormat="1" applyFont="1" applyProtection="1">
      <protection locked="0"/>
    </xf>
    <xf numFmtId="0" fontId="18" fillId="0" borderId="42" xfId="0" applyFont="1" applyBorder="1" applyAlignment="1" applyProtection="1">
      <alignment horizontal="center" vertical="center" wrapText="1"/>
      <protection locked="0"/>
    </xf>
    <xf numFmtId="165" fontId="19" fillId="0" borderId="49" xfId="0" applyNumberFormat="1" applyFont="1" applyBorder="1" applyAlignment="1" applyProtection="1">
      <alignment vertical="center"/>
      <protection locked="0"/>
    </xf>
    <xf numFmtId="0" fontId="19" fillId="0" borderId="48" xfId="0" applyFont="1" applyBorder="1" applyAlignment="1" applyProtection="1">
      <alignment horizontal="center" vertical="center" wrapText="1"/>
      <protection locked="0"/>
    </xf>
    <xf numFmtId="165" fontId="19" fillId="0" borderId="27" xfId="0" applyNumberFormat="1" applyFont="1" applyBorder="1" applyAlignment="1" applyProtection="1">
      <alignment horizontal="left" vertical="center"/>
      <protection locked="0"/>
    </xf>
    <xf numFmtId="165" fontId="19" fillId="0" borderId="13" xfId="0" applyNumberFormat="1" applyFont="1" applyBorder="1" applyAlignment="1" applyProtection="1">
      <alignment horizontal="left" vertical="center"/>
      <protection locked="0"/>
    </xf>
    <xf numFmtId="0" fontId="19" fillId="0" borderId="29" xfId="0" applyFont="1" applyBorder="1" applyAlignment="1" applyProtection="1">
      <alignment horizontal="center" vertical="center" wrapText="1"/>
      <protection locked="0"/>
    </xf>
    <xf numFmtId="165" fontId="19" fillId="0" borderId="2" xfId="0" applyNumberFormat="1" applyFont="1" applyBorder="1" applyAlignment="1" applyProtection="1">
      <alignment horizontal="left" vertical="center"/>
      <protection locked="0"/>
    </xf>
    <xf numFmtId="165" fontId="19" fillId="0" borderId="8" xfId="0" applyNumberFormat="1" applyFont="1" applyBorder="1" applyAlignment="1" applyProtection="1">
      <alignment vertical="center"/>
      <protection locked="0"/>
    </xf>
    <xf numFmtId="165" fontId="19" fillId="0" borderId="14" xfId="0" applyNumberFormat="1" applyFont="1" applyBorder="1" applyAlignment="1" applyProtection="1">
      <alignment vertical="center"/>
      <protection locked="0"/>
    </xf>
    <xf numFmtId="165" fontId="19" fillId="0" borderId="9" xfId="0" applyNumberFormat="1" applyFont="1" applyBorder="1" applyAlignment="1" applyProtection="1">
      <alignment vertical="center"/>
      <protection locked="0"/>
    </xf>
    <xf numFmtId="0" fontId="18" fillId="0" borderId="50"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7" fillId="0" borderId="0" xfId="0" applyFont="1" applyProtection="1">
      <protection locked="0"/>
    </xf>
    <xf numFmtId="165" fontId="17" fillId="3" borderId="1" xfId="0" applyNumberFormat="1" applyFont="1" applyFill="1" applyBorder="1" applyAlignment="1" applyProtection="1">
      <alignment vertical="center"/>
      <protection locked="0"/>
    </xf>
    <xf numFmtId="165" fontId="17" fillId="0" borderId="47" xfId="0" applyNumberFormat="1" applyFont="1" applyBorder="1" applyAlignment="1" applyProtection="1">
      <alignment horizontal="left" vertical="center"/>
      <protection locked="0"/>
    </xf>
    <xf numFmtId="165" fontId="17" fillId="0" borderId="12" xfId="0" applyNumberFormat="1" applyFont="1" applyBorder="1" applyAlignment="1" applyProtection="1">
      <alignment horizontal="left" vertical="center"/>
      <protection locked="0"/>
    </xf>
    <xf numFmtId="0" fontId="17" fillId="0" borderId="48" xfId="0" applyFont="1" applyBorder="1" applyAlignment="1" applyProtection="1">
      <alignment horizontal="center" vertical="center" wrapText="1"/>
      <protection locked="0"/>
    </xf>
    <xf numFmtId="165" fontId="17" fillId="0" borderId="34" xfId="0" applyNumberFormat="1" applyFont="1" applyBorder="1" applyAlignment="1" applyProtection="1">
      <alignment horizontal="left" vertical="center"/>
      <protection locked="0"/>
    </xf>
    <xf numFmtId="165" fontId="17" fillId="0" borderId="14" xfId="0" applyNumberFormat="1" applyFont="1" applyBorder="1" applyAlignment="1" applyProtection="1">
      <alignment horizontal="left" vertical="center"/>
      <protection locked="0"/>
    </xf>
    <xf numFmtId="0" fontId="17" fillId="0" borderId="35" xfId="0" applyFont="1" applyBorder="1" applyAlignment="1" applyProtection="1">
      <alignment horizontal="center" vertical="center" wrapText="1"/>
      <protection locked="0"/>
    </xf>
    <xf numFmtId="165" fontId="16" fillId="2" borderId="23" xfId="0" applyNumberFormat="1" applyFont="1" applyFill="1" applyBorder="1" applyAlignment="1" applyProtection="1">
      <alignment vertical="center"/>
      <protection locked="0"/>
    </xf>
    <xf numFmtId="49" fontId="21" fillId="0" borderId="17" xfId="0" applyNumberFormat="1" applyFont="1" applyBorder="1" applyAlignment="1" applyProtection="1">
      <alignment horizontal="justify" vertical="center"/>
      <protection locked="0"/>
    </xf>
    <xf numFmtId="0" fontId="21" fillId="0" borderId="17" xfId="0" applyFont="1" applyBorder="1" applyAlignment="1" applyProtection="1">
      <alignment horizontal="justify" vertical="center" wrapText="1"/>
      <protection locked="0"/>
    </xf>
    <xf numFmtId="49" fontId="21" fillId="0" borderId="15" xfId="0" applyNumberFormat="1" applyFont="1" applyBorder="1" applyAlignment="1" applyProtection="1">
      <alignment horizontal="justify" vertical="center" wrapText="1"/>
      <protection locked="0"/>
    </xf>
    <xf numFmtId="0" fontId="21" fillId="0" borderId="15" xfId="0" applyFont="1" applyBorder="1" applyAlignment="1" applyProtection="1">
      <alignment horizontal="justify" vertical="center" wrapText="1"/>
      <protection locked="0"/>
    </xf>
    <xf numFmtId="0" fontId="24" fillId="0" borderId="0" xfId="0" applyFont="1" applyProtection="1">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164" fontId="9" fillId="2" borderId="38"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21"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8" fillId="0" borderId="18"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20"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8" fillId="3" borderId="40" xfId="0" applyFont="1" applyFill="1" applyBorder="1" applyAlignment="1" applyProtection="1">
      <alignment horizontal="center" vertical="center" wrapText="1"/>
      <protection locked="0"/>
    </xf>
    <xf numFmtId="0" fontId="18" fillId="3" borderId="36" xfId="0" applyFont="1" applyFill="1" applyBorder="1" applyAlignment="1" applyProtection="1">
      <alignment horizontal="center" vertical="center" wrapText="1"/>
      <protection locked="0"/>
    </xf>
    <xf numFmtId="0" fontId="18" fillId="3" borderId="41" xfId="0" applyFont="1" applyFill="1" applyBorder="1" applyAlignment="1" applyProtection="1">
      <alignment horizontal="center" vertical="center" wrapText="1"/>
      <protection locked="0"/>
    </xf>
    <xf numFmtId="0" fontId="18" fillId="3" borderId="42"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49" fontId="21" fillId="0" borderId="24" xfId="0" applyNumberFormat="1" applyFont="1" applyBorder="1" applyAlignment="1" applyProtection="1">
      <alignment horizontal="justify" vertical="center" wrapText="1"/>
      <protection locked="0"/>
    </xf>
    <xf numFmtId="49" fontId="21" fillId="0" borderId="33" xfId="0" applyNumberFormat="1" applyFont="1" applyBorder="1" applyAlignment="1" applyProtection="1">
      <alignment horizontal="justify" vertical="center" wrapText="1"/>
      <protection locked="0"/>
    </xf>
    <xf numFmtId="0" fontId="21"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9" fillId="0" borderId="30" xfId="0" applyFont="1" applyBorder="1" applyAlignment="1" applyProtection="1">
      <alignment horizontal="center"/>
      <protection locked="0"/>
    </xf>
    <xf numFmtId="0" fontId="19" fillId="0" borderId="31" xfId="0" applyFont="1" applyBorder="1" applyAlignment="1" applyProtection="1">
      <alignment horizontal="center"/>
      <protection locked="0"/>
    </xf>
    <xf numFmtId="0" fontId="21" fillId="0" borderId="30" xfId="0" applyFont="1" applyBorder="1" applyAlignment="1" applyProtection="1">
      <alignment horizontal="center"/>
      <protection locked="0"/>
    </xf>
    <xf numFmtId="0" fontId="21" fillId="0" borderId="31" xfId="0" applyFont="1" applyBorder="1" applyAlignment="1" applyProtection="1">
      <alignment horizontal="center"/>
      <protection locked="0"/>
    </xf>
    <xf numFmtId="0" fontId="16" fillId="0" borderId="2"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7" fillId="0" borderId="30" xfId="0" applyFont="1" applyBorder="1" applyAlignment="1" applyProtection="1">
      <alignment horizontal="center"/>
      <protection locked="0"/>
    </xf>
    <xf numFmtId="0" fontId="17" fillId="0" borderId="31" xfId="0" applyFont="1" applyBorder="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4" zoomScale="91" zoomScaleNormal="91" zoomScalePageLayoutView="98" workbookViewId="0">
      <selection activeCell="A12" sqref="A12:L12"/>
    </sheetView>
  </sheetViews>
  <sheetFormatPr baseColWidth="10"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141" t="s">
        <v>20</v>
      </c>
      <c r="B11" s="141"/>
      <c r="C11" s="141"/>
      <c r="D11" s="141"/>
      <c r="E11" s="141"/>
      <c r="F11" s="141"/>
      <c r="G11" s="141"/>
      <c r="H11" s="141"/>
      <c r="I11" s="141"/>
      <c r="J11" s="141"/>
      <c r="K11" s="141"/>
      <c r="L11" s="141"/>
    </row>
    <row r="12" spans="1:12" ht="24.75" customHeight="1" x14ac:dyDescent="0.45">
      <c r="A12" s="141" t="s">
        <v>77</v>
      </c>
      <c r="B12" s="141"/>
      <c r="C12" s="141"/>
      <c r="D12" s="141"/>
      <c r="E12" s="141"/>
      <c r="F12" s="141"/>
      <c r="G12" s="141"/>
      <c r="H12" s="141"/>
      <c r="I12" s="141"/>
      <c r="J12" s="141"/>
      <c r="K12" s="141"/>
      <c r="L12" s="141"/>
    </row>
    <row r="13" spans="1:12" ht="24.75" customHeight="1" x14ac:dyDescent="0.45">
      <c r="A13" s="143" t="s">
        <v>21</v>
      </c>
      <c r="B13" s="141"/>
      <c r="C13" s="141"/>
      <c r="D13" s="141"/>
      <c r="E13" s="141"/>
      <c r="F13" s="141"/>
      <c r="G13" s="141"/>
      <c r="H13" s="141"/>
      <c r="I13" s="141"/>
      <c r="J13" s="141"/>
      <c r="K13" s="141"/>
      <c r="L13" s="141"/>
    </row>
    <row r="14" spans="1:12" ht="24.75" customHeight="1" x14ac:dyDescent="0.45">
      <c r="A14" s="141" t="s">
        <v>22</v>
      </c>
      <c r="B14" s="141"/>
      <c r="C14" s="141"/>
      <c r="D14" s="141"/>
      <c r="E14" s="141"/>
      <c r="F14" s="141"/>
      <c r="G14" s="141"/>
      <c r="H14" s="141"/>
      <c r="I14" s="141"/>
      <c r="J14" s="141"/>
      <c r="K14" s="141"/>
      <c r="L14" s="141"/>
    </row>
    <row r="15" spans="1:12" ht="24.75" customHeight="1" x14ac:dyDescent="0.45">
      <c r="A15" s="141" t="s">
        <v>78</v>
      </c>
      <c r="B15" s="141"/>
      <c r="C15" s="141"/>
      <c r="D15" s="141"/>
      <c r="E15" s="141"/>
      <c r="F15" s="141"/>
      <c r="G15" s="141"/>
      <c r="H15" s="141"/>
      <c r="I15" s="141"/>
      <c r="J15" s="141"/>
      <c r="K15" s="141"/>
      <c r="L15" s="141"/>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141" t="s">
        <v>76</v>
      </c>
      <c r="B19" s="141"/>
      <c r="C19" s="141"/>
      <c r="D19" s="141"/>
      <c r="E19" s="141"/>
      <c r="F19" s="141"/>
      <c r="G19" s="141"/>
      <c r="H19" s="141"/>
      <c r="I19" s="141"/>
      <c r="J19" s="141"/>
      <c r="K19" s="141"/>
      <c r="L19" s="141"/>
    </row>
    <row r="20" spans="1:12" ht="24.75" customHeight="1" x14ac:dyDescent="0.45">
      <c r="A20" s="141" t="s">
        <v>5</v>
      </c>
      <c r="B20" s="141"/>
      <c r="C20" s="141"/>
      <c r="D20" s="141"/>
      <c r="E20" s="141"/>
      <c r="F20" s="141"/>
      <c r="G20" s="141"/>
      <c r="H20" s="141"/>
      <c r="I20" s="141"/>
      <c r="J20" s="141"/>
      <c r="K20" s="141"/>
      <c r="L20" s="141"/>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142"/>
      <c r="B28" s="142"/>
      <c r="C28" s="142"/>
      <c r="D28" s="142"/>
      <c r="E28" s="142"/>
      <c r="F28" s="142"/>
      <c r="G28" s="142"/>
      <c r="H28" s="142"/>
      <c r="I28" s="142"/>
      <c r="J28" s="142"/>
      <c r="K28" s="142"/>
      <c r="L28" s="142"/>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78" t="s">
        <v>4</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38"/>
      <c r="BA2" s="38"/>
      <c r="BB2" s="38"/>
      <c r="BC2" s="38"/>
      <c r="BD2" s="38"/>
      <c r="BE2" s="178" t="s">
        <v>4</v>
      </c>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182" t="s">
        <v>0</v>
      </c>
      <c r="C4" s="182" t="s">
        <v>1</v>
      </c>
      <c r="D4" s="182" t="s">
        <v>2</v>
      </c>
      <c r="E4" s="182" t="s">
        <v>3</v>
      </c>
      <c r="F4" s="179" t="s">
        <v>18</v>
      </c>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39"/>
      <c r="BA4" s="39"/>
      <c r="BB4" s="39"/>
      <c r="BC4" s="39"/>
      <c r="BD4" s="39"/>
      <c r="BE4" s="179" t="s">
        <v>18</v>
      </c>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1"/>
    </row>
    <row r="5" spans="2:136" ht="23.25" customHeight="1" thickBot="1" x14ac:dyDescent="0.3">
      <c r="B5" s="183"/>
      <c r="C5" s="183"/>
      <c r="D5" s="183"/>
      <c r="E5" s="183"/>
      <c r="F5" s="150">
        <v>2013</v>
      </c>
      <c r="G5" s="151"/>
      <c r="H5" s="151"/>
      <c r="I5" s="151"/>
      <c r="J5" s="151"/>
      <c r="K5" s="151"/>
      <c r="L5" s="151"/>
      <c r="M5" s="151"/>
      <c r="N5" s="151"/>
      <c r="O5" s="151"/>
      <c r="P5" s="151"/>
      <c r="Q5" s="152"/>
      <c r="R5" s="148" t="s">
        <v>32</v>
      </c>
      <c r="S5" s="144" t="s">
        <v>33</v>
      </c>
      <c r="T5" s="144" t="s">
        <v>34</v>
      </c>
      <c r="U5" s="159" t="s">
        <v>35</v>
      </c>
      <c r="V5" s="146" t="s">
        <v>36</v>
      </c>
      <c r="W5" s="150">
        <v>2014</v>
      </c>
      <c r="X5" s="151"/>
      <c r="Y5" s="151"/>
      <c r="Z5" s="151"/>
      <c r="AA5" s="151"/>
      <c r="AB5" s="151"/>
      <c r="AC5" s="151"/>
      <c r="AD5" s="151"/>
      <c r="AE5" s="151"/>
      <c r="AF5" s="151"/>
      <c r="AG5" s="151"/>
      <c r="AH5" s="152"/>
      <c r="AI5" s="148" t="s">
        <v>32</v>
      </c>
      <c r="AJ5" s="144" t="s">
        <v>33</v>
      </c>
      <c r="AK5" s="144" t="s">
        <v>34</v>
      </c>
      <c r="AL5" s="159" t="s">
        <v>35</v>
      </c>
      <c r="AM5" s="146" t="s">
        <v>36</v>
      </c>
      <c r="AN5" s="179">
        <v>2015</v>
      </c>
      <c r="AO5" s="180"/>
      <c r="AP5" s="180"/>
      <c r="AQ5" s="180"/>
      <c r="AR5" s="180"/>
      <c r="AS5" s="180"/>
      <c r="AT5" s="180"/>
      <c r="AU5" s="180"/>
      <c r="AV5" s="180"/>
      <c r="AW5" s="180"/>
      <c r="AX5" s="180"/>
      <c r="AY5" s="181"/>
      <c r="AZ5" s="148" t="s">
        <v>32</v>
      </c>
      <c r="BA5" s="144" t="s">
        <v>33</v>
      </c>
      <c r="BB5" s="144" t="s">
        <v>34</v>
      </c>
      <c r="BC5" s="144" t="s">
        <v>35</v>
      </c>
      <c r="BD5" s="146" t="s">
        <v>36</v>
      </c>
      <c r="BE5" s="150">
        <v>2016</v>
      </c>
      <c r="BF5" s="151"/>
      <c r="BG5" s="151"/>
      <c r="BH5" s="151"/>
      <c r="BI5" s="151"/>
      <c r="BJ5" s="151"/>
      <c r="BK5" s="151"/>
      <c r="BL5" s="151"/>
      <c r="BM5" s="151"/>
      <c r="BN5" s="151"/>
      <c r="BO5" s="151"/>
      <c r="BP5" s="152"/>
      <c r="BQ5" s="148" t="s">
        <v>32</v>
      </c>
      <c r="BR5" s="144" t="s">
        <v>33</v>
      </c>
      <c r="BS5" s="144" t="s">
        <v>34</v>
      </c>
      <c r="BT5" s="144" t="s">
        <v>35</v>
      </c>
      <c r="BU5" s="146" t="s">
        <v>36</v>
      </c>
      <c r="BV5" s="150">
        <v>2017</v>
      </c>
      <c r="BW5" s="151"/>
      <c r="BX5" s="151"/>
      <c r="BY5" s="151"/>
      <c r="BZ5" s="151"/>
      <c r="CA5" s="151"/>
      <c r="CB5" s="151"/>
      <c r="CC5" s="151"/>
      <c r="CD5" s="151"/>
      <c r="CE5" s="151"/>
      <c r="CF5" s="151"/>
      <c r="CG5" s="152"/>
      <c r="CH5" s="148" t="s">
        <v>32</v>
      </c>
      <c r="CI5" s="144" t="s">
        <v>33</v>
      </c>
      <c r="CJ5" s="144" t="s">
        <v>34</v>
      </c>
      <c r="CK5" s="144" t="s">
        <v>35</v>
      </c>
      <c r="CL5" s="146" t="s">
        <v>36</v>
      </c>
      <c r="CM5" s="150">
        <v>2018</v>
      </c>
      <c r="CN5" s="151"/>
      <c r="CO5" s="151"/>
      <c r="CP5" s="151"/>
      <c r="CQ5" s="151"/>
      <c r="CR5" s="151"/>
      <c r="CS5" s="151"/>
      <c r="CT5" s="151"/>
      <c r="CU5" s="151"/>
      <c r="CV5" s="151"/>
      <c r="CW5" s="151"/>
      <c r="CX5" s="152"/>
      <c r="CY5" s="148" t="s">
        <v>32</v>
      </c>
      <c r="CZ5" s="144" t="s">
        <v>33</v>
      </c>
      <c r="DA5" s="144" t="s">
        <v>34</v>
      </c>
      <c r="DB5" s="159" t="s">
        <v>35</v>
      </c>
      <c r="DC5" s="146" t="s">
        <v>36</v>
      </c>
      <c r="DG5" s="148" t="s">
        <v>32</v>
      </c>
      <c r="DH5" s="144" t="s">
        <v>33</v>
      </c>
      <c r="DI5" s="144" t="s">
        <v>34</v>
      </c>
      <c r="DJ5" s="159" t="s">
        <v>35</v>
      </c>
      <c r="DK5" s="146" t="s">
        <v>36</v>
      </c>
      <c r="DN5" s="148" t="s">
        <v>32</v>
      </c>
      <c r="DO5" s="144" t="s">
        <v>33</v>
      </c>
      <c r="DP5" s="144" t="s">
        <v>34</v>
      </c>
      <c r="DQ5" s="159" t="s">
        <v>35</v>
      </c>
      <c r="DR5" s="146" t="s">
        <v>36</v>
      </c>
      <c r="DU5" s="148" t="s">
        <v>32</v>
      </c>
      <c r="DV5" s="144" t="s">
        <v>33</v>
      </c>
      <c r="DW5" s="144" t="s">
        <v>34</v>
      </c>
      <c r="DX5" s="159" t="s">
        <v>35</v>
      </c>
      <c r="DY5" s="146" t="s">
        <v>36</v>
      </c>
      <c r="EB5" s="148" t="s">
        <v>32</v>
      </c>
      <c r="EC5" s="144" t="s">
        <v>33</v>
      </c>
      <c r="ED5" s="144" t="s">
        <v>34</v>
      </c>
      <c r="EE5" s="159" t="s">
        <v>35</v>
      </c>
      <c r="EF5" s="146" t="s">
        <v>36</v>
      </c>
    </row>
    <row r="6" spans="2:136" ht="30.75" customHeight="1" thickBot="1" x14ac:dyDescent="0.3">
      <c r="B6" s="184"/>
      <c r="C6" s="184"/>
      <c r="D6" s="184"/>
      <c r="E6" s="184"/>
      <c r="F6" s="17" t="s">
        <v>8</v>
      </c>
      <c r="G6" s="18" t="s">
        <v>7</v>
      </c>
      <c r="H6" s="18" t="s">
        <v>9</v>
      </c>
      <c r="I6" s="18" t="s">
        <v>10</v>
      </c>
      <c r="J6" s="18" t="s">
        <v>9</v>
      </c>
      <c r="K6" s="18" t="s">
        <v>11</v>
      </c>
      <c r="L6" s="18" t="s">
        <v>11</v>
      </c>
      <c r="M6" s="18" t="s">
        <v>10</v>
      </c>
      <c r="N6" s="18" t="s">
        <v>12</v>
      </c>
      <c r="O6" s="18" t="s">
        <v>13</v>
      </c>
      <c r="P6" s="18" t="s">
        <v>14</v>
      </c>
      <c r="Q6" s="19" t="s">
        <v>15</v>
      </c>
      <c r="R6" s="149"/>
      <c r="S6" s="145"/>
      <c r="T6" s="145"/>
      <c r="U6" s="160"/>
      <c r="V6" s="147"/>
      <c r="W6" s="20" t="s">
        <v>16</v>
      </c>
      <c r="X6" s="16" t="s">
        <v>7</v>
      </c>
      <c r="Y6" s="16" t="s">
        <v>9</v>
      </c>
      <c r="Z6" s="16" t="s">
        <v>10</v>
      </c>
      <c r="AA6" s="16" t="s">
        <v>9</v>
      </c>
      <c r="AB6" s="16" t="s">
        <v>11</v>
      </c>
      <c r="AC6" s="16" t="s">
        <v>11</v>
      </c>
      <c r="AD6" s="16" t="s">
        <v>10</v>
      </c>
      <c r="AE6" s="16" t="s">
        <v>12</v>
      </c>
      <c r="AF6" s="16" t="s">
        <v>13</v>
      </c>
      <c r="AG6" s="16" t="s">
        <v>14</v>
      </c>
      <c r="AH6" s="21" t="s">
        <v>15</v>
      </c>
      <c r="AI6" s="149"/>
      <c r="AJ6" s="145"/>
      <c r="AK6" s="145"/>
      <c r="AL6" s="160"/>
      <c r="AM6" s="147"/>
      <c r="AN6" s="17" t="s">
        <v>16</v>
      </c>
      <c r="AO6" s="18" t="s">
        <v>7</v>
      </c>
      <c r="AP6" s="18" t="s">
        <v>9</v>
      </c>
      <c r="AQ6" s="18" t="s">
        <v>10</v>
      </c>
      <c r="AR6" s="18" t="s">
        <v>9</v>
      </c>
      <c r="AS6" s="18" t="s">
        <v>11</v>
      </c>
      <c r="AT6" s="18" t="s">
        <v>11</v>
      </c>
      <c r="AU6" s="18" t="s">
        <v>10</v>
      </c>
      <c r="AV6" s="18" t="s">
        <v>12</v>
      </c>
      <c r="AW6" s="18" t="s">
        <v>13</v>
      </c>
      <c r="AX6" s="18" t="s">
        <v>14</v>
      </c>
      <c r="AY6" s="19" t="s">
        <v>15</v>
      </c>
      <c r="AZ6" s="149"/>
      <c r="BA6" s="145"/>
      <c r="BB6" s="145"/>
      <c r="BC6" s="145"/>
      <c r="BD6" s="176"/>
      <c r="BE6" s="20" t="s">
        <v>16</v>
      </c>
      <c r="BF6" s="16" t="s">
        <v>7</v>
      </c>
      <c r="BG6" s="16" t="s">
        <v>9</v>
      </c>
      <c r="BH6" s="16" t="s">
        <v>10</v>
      </c>
      <c r="BI6" s="16" t="s">
        <v>9</v>
      </c>
      <c r="BJ6" s="16" t="s">
        <v>11</v>
      </c>
      <c r="BK6" s="16" t="s">
        <v>11</v>
      </c>
      <c r="BL6" s="16" t="s">
        <v>10</v>
      </c>
      <c r="BM6" s="16" t="s">
        <v>12</v>
      </c>
      <c r="BN6" s="16" t="s">
        <v>13</v>
      </c>
      <c r="BO6" s="16" t="s">
        <v>14</v>
      </c>
      <c r="BP6" s="21" t="s">
        <v>15</v>
      </c>
      <c r="BQ6" s="149"/>
      <c r="BR6" s="145"/>
      <c r="BS6" s="145"/>
      <c r="BT6" s="145"/>
      <c r="BU6" s="147"/>
      <c r="BV6" s="20" t="s">
        <v>16</v>
      </c>
      <c r="BW6" s="16" t="s">
        <v>7</v>
      </c>
      <c r="BX6" s="16" t="s">
        <v>9</v>
      </c>
      <c r="BY6" s="16" t="s">
        <v>10</v>
      </c>
      <c r="BZ6" s="16" t="s">
        <v>9</v>
      </c>
      <c r="CA6" s="16" t="s">
        <v>11</v>
      </c>
      <c r="CB6" s="16" t="s">
        <v>11</v>
      </c>
      <c r="CC6" s="16" t="s">
        <v>10</v>
      </c>
      <c r="CD6" s="16" t="s">
        <v>12</v>
      </c>
      <c r="CE6" s="16" t="s">
        <v>13</v>
      </c>
      <c r="CF6" s="16" t="s">
        <v>14</v>
      </c>
      <c r="CG6" s="21" t="s">
        <v>15</v>
      </c>
      <c r="CH6" s="149"/>
      <c r="CI6" s="145"/>
      <c r="CJ6" s="145"/>
      <c r="CK6" s="145"/>
      <c r="CL6" s="147"/>
      <c r="CM6" s="17" t="s">
        <v>16</v>
      </c>
      <c r="CN6" s="18" t="s">
        <v>7</v>
      </c>
      <c r="CO6" s="18" t="s">
        <v>9</v>
      </c>
      <c r="CP6" s="18" t="s">
        <v>10</v>
      </c>
      <c r="CQ6" s="18" t="s">
        <v>9</v>
      </c>
      <c r="CR6" s="18" t="s">
        <v>11</v>
      </c>
      <c r="CS6" s="18" t="s">
        <v>11</v>
      </c>
      <c r="CT6" s="18" t="s">
        <v>10</v>
      </c>
      <c r="CU6" s="18" t="s">
        <v>12</v>
      </c>
      <c r="CV6" s="18" t="s">
        <v>13</v>
      </c>
      <c r="CW6" s="18" t="s">
        <v>14</v>
      </c>
      <c r="CX6" s="19" t="s">
        <v>15</v>
      </c>
      <c r="CY6" s="149"/>
      <c r="CZ6" s="145"/>
      <c r="DA6" s="145"/>
      <c r="DB6" s="160"/>
      <c r="DC6" s="147"/>
      <c r="DF6" s="17" t="s">
        <v>16</v>
      </c>
      <c r="DG6" s="149"/>
      <c r="DH6" s="145"/>
      <c r="DI6" s="145"/>
      <c r="DJ6" s="160"/>
      <c r="DK6" s="147"/>
      <c r="DM6" s="18" t="s">
        <v>7</v>
      </c>
      <c r="DN6" s="149"/>
      <c r="DO6" s="145"/>
      <c r="DP6" s="145"/>
      <c r="DQ6" s="160"/>
      <c r="DR6" s="147"/>
      <c r="DT6" s="18" t="s">
        <v>9</v>
      </c>
      <c r="DU6" s="149"/>
      <c r="DV6" s="145"/>
      <c r="DW6" s="145"/>
      <c r="DX6" s="160"/>
      <c r="DY6" s="147"/>
      <c r="EA6" s="18" t="s">
        <v>10</v>
      </c>
      <c r="EB6" s="149"/>
      <c r="EC6" s="145"/>
      <c r="ED6" s="145"/>
      <c r="EE6" s="160"/>
      <c r="EF6" s="147"/>
    </row>
    <row r="7" spans="2:136" s="31" customFormat="1" ht="70.5" customHeight="1" x14ac:dyDescent="0.25">
      <c r="B7" s="168"/>
      <c r="C7" s="168"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37</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43</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46</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51</v>
      </c>
      <c r="DF7" s="28">
        <v>830115.86</v>
      </c>
      <c r="DG7" s="42">
        <v>815883.83</v>
      </c>
      <c r="DH7" s="50"/>
      <c r="DI7" s="50">
        <v>14232.03</v>
      </c>
      <c r="DJ7" s="45"/>
      <c r="DK7" s="43" t="s">
        <v>56</v>
      </c>
      <c r="DM7" s="29">
        <v>772667.32</v>
      </c>
      <c r="DN7" s="42">
        <v>653855.31000000006</v>
      </c>
      <c r="DO7" s="50"/>
      <c r="DP7" s="50">
        <v>118812.01</v>
      </c>
      <c r="DQ7" s="45"/>
      <c r="DR7" s="43" t="s">
        <v>56</v>
      </c>
      <c r="DT7" s="29">
        <v>1243240.27</v>
      </c>
      <c r="DU7" s="42">
        <v>673199.83</v>
      </c>
      <c r="DV7" s="50"/>
      <c r="DW7" s="50">
        <v>570040.43999999994</v>
      </c>
      <c r="DX7" s="45"/>
      <c r="DY7" s="43" t="s">
        <v>56</v>
      </c>
      <c r="EA7" s="29">
        <v>1036039.51</v>
      </c>
      <c r="EB7" s="42">
        <v>657277.18999999994</v>
      </c>
      <c r="EC7" s="50">
        <f>EB7/3</f>
        <v>219092.39666666664</v>
      </c>
      <c r="ED7" s="50">
        <v>378762.32</v>
      </c>
      <c r="EE7" s="45">
        <f>ED7/3</f>
        <v>126254.10666666667</v>
      </c>
      <c r="EF7" s="43" t="s">
        <v>51</v>
      </c>
    </row>
    <row r="8" spans="2:136" s="31" customFormat="1" ht="116.25" customHeight="1" x14ac:dyDescent="0.25">
      <c r="B8" s="169"/>
      <c r="C8" s="169"/>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44</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47</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52</v>
      </c>
      <c r="DF8" s="28">
        <v>125014.39999999999</v>
      </c>
      <c r="DG8" s="42">
        <v>125014</v>
      </c>
      <c r="DH8" s="45">
        <f>DG8/1</f>
        <v>125014</v>
      </c>
      <c r="DI8" s="45"/>
      <c r="DJ8" s="45"/>
      <c r="DK8" s="43" t="s">
        <v>57</v>
      </c>
      <c r="DM8" s="29">
        <v>105892.54</v>
      </c>
      <c r="DN8" s="42">
        <v>105892.54</v>
      </c>
      <c r="DO8" s="45">
        <f>DN8/4</f>
        <v>26473.134999999998</v>
      </c>
      <c r="DP8" s="45"/>
      <c r="DQ8" s="45"/>
      <c r="DR8" s="43" t="s">
        <v>37</v>
      </c>
      <c r="DT8" s="29">
        <v>96962</v>
      </c>
      <c r="DU8" s="42">
        <v>96962</v>
      </c>
      <c r="DV8" s="45"/>
      <c r="DW8" s="45"/>
      <c r="DX8" s="45"/>
      <c r="DY8" s="43" t="s">
        <v>56</v>
      </c>
      <c r="EA8" s="29">
        <v>96962</v>
      </c>
      <c r="EB8" s="42">
        <v>96962</v>
      </c>
      <c r="EC8" s="45">
        <f>EB8/2</f>
        <v>48481</v>
      </c>
      <c r="ED8" s="45"/>
      <c r="EE8" s="45"/>
      <c r="EF8" s="43" t="s">
        <v>43</v>
      </c>
    </row>
    <row r="9" spans="2:136" s="31" customFormat="1" ht="86.25" customHeight="1" x14ac:dyDescent="0.25">
      <c r="B9" s="169"/>
      <c r="C9" s="169"/>
      <c r="D9" s="32" t="s">
        <v>64</v>
      </c>
      <c r="E9" s="37" t="s">
        <v>28</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39</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169"/>
      <c r="C10" s="169"/>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41</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45</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48</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53</v>
      </c>
      <c r="DF10" s="28">
        <v>416967.87</v>
      </c>
      <c r="DG10" s="42">
        <v>416967.87</v>
      </c>
      <c r="DH10" s="45"/>
      <c r="DI10" s="45"/>
      <c r="DJ10" s="45"/>
      <c r="DK10" s="43" t="s">
        <v>56</v>
      </c>
      <c r="DM10" s="29">
        <v>472837.49</v>
      </c>
      <c r="DN10" s="42">
        <v>472837.49</v>
      </c>
      <c r="DO10" s="45"/>
      <c r="DP10" s="45"/>
      <c r="DQ10" s="45"/>
      <c r="DR10" s="43" t="s">
        <v>56</v>
      </c>
      <c r="DT10" s="29">
        <v>408773</v>
      </c>
      <c r="DU10" s="42">
        <v>408773</v>
      </c>
      <c r="DV10" s="45"/>
      <c r="DW10" s="45"/>
      <c r="DX10" s="45"/>
      <c r="DY10" s="43" t="s">
        <v>56</v>
      </c>
      <c r="EA10" s="29">
        <v>509644.07</v>
      </c>
      <c r="EB10" s="42">
        <v>466066.73</v>
      </c>
      <c r="EC10" s="45">
        <f>EB10/72</f>
        <v>6473.1490277777775</v>
      </c>
      <c r="ED10" s="45">
        <v>43577.34</v>
      </c>
      <c r="EE10" s="45">
        <f>ED10/72</f>
        <v>605.24083333333328</v>
      </c>
      <c r="EF10" s="43" t="s">
        <v>53</v>
      </c>
    </row>
    <row r="11" spans="2:136" s="31" customFormat="1" ht="72.75" customHeight="1" x14ac:dyDescent="0.25">
      <c r="B11" s="169"/>
      <c r="C11" s="169"/>
      <c r="D11" s="32" t="s">
        <v>66</v>
      </c>
      <c r="E11" s="33" t="s">
        <v>29</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40</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185"/>
      <c r="C12" s="169"/>
      <c r="D12" s="36" t="s">
        <v>67</v>
      </c>
      <c r="E12" s="36" t="s">
        <v>31</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42</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49</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54</v>
      </c>
      <c r="DF12" s="28">
        <v>167257.25</v>
      </c>
      <c r="DG12" s="40">
        <v>167257.25</v>
      </c>
      <c r="DH12" s="41"/>
      <c r="DI12" s="41"/>
      <c r="DJ12" s="48"/>
      <c r="DK12" s="22" t="s">
        <v>56</v>
      </c>
      <c r="DM12" s="29">
        <v>130392.5</v>
      </c>
      <c r="DN12" s="40">
        <v>130392.5</v>
      </c>
      <c r="DO12" s="41">
        <f>DN12/4100</f>
        <v>31.803048780487806</v>
      </c>
      <c r="DP12" s="41"/>
      <c r="DQ12" s="48"/>
      <c r="DR12" s="53" t="s">
        <v>59</v>
      </c>
      <c r="DT12" s="29">
        <v>138314.71</v>
      </c>
      <c r="DU12" s="40">
        <v>136634.71</v>
      </c>
      <c r="DV12" s="41"/>
      <c r="DW12" s="41">
        <v>1680</v>
      </c>
      <c r="DX12" s="48"/>
      <c r="DY12" s="22" t="s">
        <v>56</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170" t="s">
        <v>24</v>
      </c>
      <c r="C13" s="171"/>
      <c r="D13" s="171"/>
      <c r="E13" s="172"/>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173" t="s">
        <v>25</v>
      </c>
      <c r="C14" s="174"/>
      <c r="D14" s="174"/>
      <c r="E14" s="175"/>
      <c r="F14" s="165">
        <f>SUM(F13:Q13)</f>
        <v>22631002.82</v>
      </c>
      <c r="G14" s="166"/>
      <c r="H14" s="166"/>
      <c r="I14" s="166"/>
      <c r="J14" s="166"/>
      <c r="K14" s="166"/>
      <c r="L14" s="166"/>
      <c r="M14" s="166"/>
      <c r="N14" s="166"/>
      <c r="O14" s="166"/>
      <c r="P14" s="166"/>
      <c r="Q14" s="167"/>
      <c r="R14" s="24"/>
      <c r="S14" s="24"/>
      <c r="T14" s="24"/>
      <c r="U14" s="24"/>
      <c r="V14" s="24"/>
      <c r="W14" s="165">
        <f>SUM(W13:AH13)</f>
        <v>24597656.260000005</v>
      </c>
      <c r="X14" s="166"/>
      <c r="Y14" s="166"/>
      <c r="Z14" s="166"/>
      <c r="AA14" s="166"/>
      <c r="AB14" s="166"/>
      <c r="AC14" s="166"/>
      <c r="AD14" s="166"/>
      <c r="AE14" s="166"/>
      <c r="AF14" s="166"/>
      <c r="AG14" s="166"/>
      <c r="AH14" s="167"/>
      <c r="AI14" s="24"/>
      <c r="AJ14" s="24"/>
      <c r="AK14" s="24"/>
      <c r="AL14" s="24"/>
      <c r="AM14" s="24"/>
      <c r="AN14" s="165">
        <f>SUM(AN13:AY13)</f>
        <v>24512704.749999996</v>
      </c>
      <c r="AO14" s="166"/>
      <c r="AP14" s="166"/>
      <c r="AQ14" s="166"/>
      <c r="AR14" s="166"/>
      <c r="AS14" s="166"/>
      <c r="AT14" s="166"/>
      <c r="AU14" s="166"/>
      <c r="AV14" s="166"/>
      <c r="AW14" s="166"/>
      <c r="AX14" s="166"/>
      <c r="AY14" s="167"/>
      <c r="AZ14" s="24"/>
      <c r="BA14" s="24"/>
      <c r="BB14" s="24"/>
      <c r="BC14" s="24"/>
      <c r="BD14" s="24"/>
      <c r="BE14" s="165">
        <f>SUM(BE13:BP13)</f>
        <v>21582167.02</v>
      </c>
      <c r="BF14" s="166"/>
      <c r="BG14" s="166"/>
      <c r="BH14" s="166"/>
      <c r="BI14" s="166"/>
      <c r="BJ14" s="166"/>
      <c r="BK14" s="166"/>
      <c r="BL14" s="166"/>
      <c r="BM14" s="166"/>
      <c r="BN14" s="166"/>
      <c r="BO14" s="166"/>
      <c r="BP14" s="167"/>
      <c r="BQ14" s="24"/>
      <c r="BR14" s="24"/>
      <c r="BS14" s="24"/>
      <c r="BT14" s="24"/>
      <c r="BU14" s="24"/>
      <c r="BV14" s="165">
        <f>SUM(BV13:CG13)</f>
        <v>21430066.310000002</v>
      </c>
      <c r="BW14" s="166"/>
      <c r="BX14" s="166"/>
      <c r="BY14" s="166"/>
      <c r="BZ14" s="166"/>
      <c r="CA14" s="166"/>
      <c r="CB14" s="166"/>
      <c r="CC14" s="166"/>
      <c r="CD14" s="166"/>
      <c r="CE14" s="166"/>
      <c r="CF14" s="166"/>
      <c r="CG14" s="167"/>
      <c r="CH14" s="24"/>
      <c r="CI14" s="24"/>
      <c r="CJ14" s="24"/>
      <c r="CK14" s="24"/>
      <c r="CL14" s="24"/>
      <c r="CM14" s="163">
        <f>SUM(CM13:CX13)</f>
        <v>6713279.5</v>
      </c>
      <c r="CN14" s="164"/>
      <c r="CO14" s="164"/>
      <c r="CP14" s="164"/>
      <c r="CQ14" s="164"/>
      <c r="CR14" s="164"/>
      <c r="CS14" s="164"/>
      <c r="CT14" s="164"/>
      <c r="CU14" s="164"/>
      <c r="CV14" s="164"/>
      <c r="CW14" s="164"/>
      <c r="CX14" s="164"/>
      <c r="CY14" s="164"/>
      <c r="CZ14" s="164"/>
      <c r="DA14" s="164"/>
      <c r="DB14" s="164"/>
      <c r="DC14" s="164"/>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161" t="s">
        <v>50</v>
      </c>
      <c r="CN15" s="162"/>
      <c r="CO15" s="162"/>
      <c r="CP15" s="162"/>
      <c r="CQ15" s="162"/>
      <c r="CR15" s="162"/>
      <c r="CS15" s="162"/>
      <c r="CT15" s="162"/>
      <c r="CU15" s="162"/>
      <c r="CV15" s="162"/>
      <c r="CW15" s="162"/>
      <c r="CX15" s="162"/>
      <c r="CY15" s="162"/>
      <c r="CZ15" s="162"/>
      <c r="DA15" s="162"/>
      <c r="DB15" s="162"/>
      <c r="DC15" s="162"/>
      <c r="DF15" s="153" t="s">
        <v>55</v>
      </c>
      <c r="DG15" s="154"/>
      <c r="DH15" s="154"/>
      <c r="DI15" s="154"/>
      <c r="DJ15" s="154"/>
      <c r="DK15" s="155"/>
      <c r="DM15" s="153" t="s">
        <v>58</v>
      </c>
      <c r="DN15" s="154"/>
      <c r="DO15" s="154"/>
      <c r="DP15" s="154"/>
      <c r="DQ15" s="154"/>
      <c r="DR15" s="155"/>
      <c r="DT15" s="153" t="s">
        <v>60</v>
      </c>
      <c r="DU15" s="154"/>
      <c r="DV15" s="154"/>
      <c r="DW15" s="154"/>
      <c r="DX15" s="154"/>
      <c r="DY15" s="155"/>
      <c r="EA15" s="153" t="s">
        <v>60</v>
      </c>
      <c r="EB15" s="154"/>
      <c r="EC15" s="154"/>
      <c r="ED15" s="154"/>
      <c r="EE15" s="154"/>
      <c r="EF15" s="155"/>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156"/>
      <c r="CN16" s="157"/>
      <c r="CO16" s="157"/>
      <c r="CP16" s="157"/>
      <c r="CQ16" s="157"/>
      <c r="CR16" s="157"/>
      <c r="CS16" s="157"/>
      <c r="CT16" s="157"/>
      <c r="CU16" s="157"/>
      <c r="CV16" s="157"/>
      <c r="CW16" s="157"/>
      <c r="CX16" s="157"/>
      <c r="CY16" s="157"/>
      <c r="CZ16" s="157"/>
      <c r="DA16" s="157"/>
      <c r="DB16" s="157"/>
      <c r="DC16" s="157"/>
      <c r="DF16" s="156"/>
      <c r="DG16" s="157"/>
      <c r="DH16" s="157"/>
      <c r="DI16" s="157"/>
      <c r="DJ16" s="157"/>
      <c r="DK16" s="158"/>
      <c r="DM16" s="156"/>
      <c r="DN16" s="157"/>
      <c r="DO16" s="157"/>
      <c r="DP16" s="157"/>
      <c r="DQ16" s="157"/>
      <c r="DR16" s="158"/>
      <c r="DT16" s="156"/>
      <c r="DU16" s="157"/>
      <c r="DV16" s="157"/>
      <c r="DW16" s="157"/>
      <c r="DX16" s="157"/>
      <c r="DY16" s="158"/>
      <c r="EA16" s="156"/>
      <c r="EB16" s="157"/>
      <c r="EC16" s="157"/>
      <c r="ED16" s="157"/>
      <c r="EE16" s="157"/>
      <c r="EF16" s="158"/>
    </row>
    <row r="17" spans="2:131" ht="15" customHeight="1" x14ac:dyDescent="0.25">
      <c r="B17" s="24" t="s">
        <v>17</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177" t="s">
        <v>19</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4D45-94CB-48E4-9A8A-62119CD7C125}">
  <sheetPr>
    <tabColor theme="3"/>
    <pageSetUpPr fitToPage="1"/>
  </sheetPr>
  <dimension ref="B2:GJ22"/>
  <sheetViews>
    <sheetView showGridLines="0" tabSelected="1" view="pageBreakPreview" topLeftCell="CN1" zoomScale="55" zoomScaleNormal="55" zoomScaleSheetLayoutView="55" workbookViewId="0">
      <selection activeCell="B13" sqref="B13"/>
    </sheetView>
  </sheetViews>
  <sheetFormatPr baseColWidth="10" defaultRowHeight="23.25" x14ac:dyDescent="0.35"/>
  <cols>
    <col min="1" max="1" width="3" style="65" customWidth="1"/>
    <col min="2" max="2" width="48.5703125" style="68" customWidth="1"/>
    <col min="3" max="3" width="41.85546875" style="68" customWidth="1"/>
    <col min="4" max="4" width="48.5703125" style="68" customWidth="1"/>
    <col min="5" max="5" width="46" style="68" customWidth="1"/>
    <col min="6" max="6" width="14.28515625" style="68" hidden="1" customWidth="1"/>
    <col min="7" max="12" width="14.140625" style="68" hidden="1" customWidth="1"/>
    <col min="13" max="13" width="14.28515625" style="68" hidden="1" customWidth="1"/>
    <col min="14" max="17" width="14.140625" style="68" hidden="1" customWidth="1"/>
    <col min="18" max="18" width="18.85546875" style="68" hidden="1" customWidth="1"/>
    <col min="19" max="19" width="16" style="68" hidden="1" customWidth="1"/>
    <col min="20" max="20" width="15.5703125" style="68" hidden="1" customWidth="1"/>
    <col min="21" max="21" width="16.28515625" style="68" hidden="1" customWidth="1"/>
    <col min="22" max="22" width="17" style="68" hidden="1" customWidth="1"/>
    <col min="23" max="23" width="15.85546875" style="68" hidden="1" customWidth="1"/>
    <col min="24" max="28" width="14.28515625" style="68" hidden="1" customWidth="1"/>
    <col min="29" max="29" width="17.7109375" style="68" hidden="1" customWidth="1"/>
    <col min="30" max="34" width="14.28515625" style="68" hidden="1" customWidth="1"/>
    <col min="35" max="35" width="18.85546875" style="68" hidden="1" customWidth="1"/>
    <col min="36" max="36" width="16" style="68" hidden="1" customWidth="1"/>
    <col min="37" max="37" width="15.5703125" style="68" hidden="1" customWidth="1"/>
    <col min="38" max="38" width="16.28515625" style="68" hidden="1" customWidth="1"/>
    <col min="39" max="39" width="17" style="68" hidden="1" customWidth="1"/>
    <col min="40" max="40" width="17.140625" style="68" hidden="1" customWidth="1"/>
    <col min="41" max="41" width="16.7109375" style="68" hidden="1" customWidth="1"/>
    <col min="42" max="42" width="17.140625" style="68" hidden="1" customWidth="1"/>
    <col min="43" max="43" width="17.42578125" style="68" hidden="1" customWidth="1"/>
    <col min="44" max="44" width="17.85546875" style="68" hidden="1" customWidth="1"/>
    <col min="45" max="45" width="16.7109375" style="68" hidden="1" customWidth="1"/>
    <col min="46" max="48" width="17.42578125" style="68" hidden="1" customWidth="1"/>
    <col min="49" max="49" width="17.140625" style="68" hidden="1" customWidth="1"/>
    <col min="50" max="51" width="17.42578125" style="68" hidden="1" customWidth="1"/>
    <col min="52" max="52" width="18.85546875" style="68" hidden="1" customWidth="1"/>
    <col min="53" max="53" width="16" style="68" hidden="1" customWidth="1"/>
    <col min="54" max="54" width="15.5703125" style="68" hidden="1" customWidth="1"/>
    <col min="55" max="55" width="16.28515625" style="68" hidden="1" customWidth="1"/>
    <col min="56" max="56" width="17" style="68" hidden="1" customWidth="1"/>
    <col min="57" max="68" width="14.28515625" style="68" hidden="1" customWidth="1"/>
    <col min="69" max="69" width="18.85546875" style="68" hidden="1" customWidth="1"/>
    <col min="70" max="70" width="16" style="68" hidden="1" customWidth="1"/>
    <col min="71" max="71" width="15.5703125" style="68" hidden="1" customWidth="1"/>
    <col min="72" max="72" width="16.28515625" style="68" hidden="1" customWidth="1"/>
    <col min="73" max="73" width="17" style="68" hidden="1" customWidth="1"/>
    <col min="74" max="85" width="14.28515625" style="68" hidden="1" customWidth="1"/>
    <col min="86" max="86" width="18.85546875" style="68" hidden="1" customWidth="1"/>
    <col min="87" max="87" width="16" style="68" hidden="1" customWidth="1"/>
    <col min="88" max="88" width="15.5703125" style="68" hidden="1" customWidth="1"/>
    <col min="89" max="89" width="16.28515625" style="68" hidden="1" customWidth="1"/>
    <col min="90" max="90" width="17" style="68" hidden="1" customWidth="1"/>
    <col min="91" max="91" width="25.5703125" style="68" customWidth="1"/>
    <col min="92" max="92" width="25.7109375" style="68" customWidth="1"/>
    <col min="93" max="93" width="25.28515625" style="68" customWidth="1"/>
    <col min="94" max="94" width="26.5703125" style="68" customWidth="1"/>
    <col min="95" max="95" width="26.28515625" style="68" customWidth="1"/>
    <col min="96" max="96" width="27.5703125" style="68" customWidth="1"/>
    <col min="97" max="97" width="26.42578125" style="68" customWidth="1"/>
    <col min="98" max="98" width="25.42578125" style="68" customWidth="1"/>
    <col min="99" max="99" width="26.42578125" style="68" customWidth="1"/>
    <col min="100" max="101" width="25.140625" style="68" bestFit="1" customWidth="1"/>
    <col min="102" max="102" width="27.7109375" style="68" customWidth="1"/>
    <col min="103" max="103" width="27.28515625" style="68" customWidth="1"/>
    <col min="104" max="104" width="16" style="68" customWidth="1"/>
    <col min="105" max="105" width="24.85546875" style="68" customWidth="1"/>
    <col min="106" max="106" width="16.140625" style="68" customWidth="1"/>
    <col min="107" max="107" width="21.42578125" style="68" customWidth="1"/>
    <col min="108" max="108" width="5.28515625" style="68" customWidth="1"/>
    <col min="109" max="109" width="0.28515625" style="68" customWidth="1"/>
    <col min="110" max="110" width="25.85546875" style="68" hidden="1" customWidth="1"/>
    <col min="111" max="111" width="28.5703125" style="68" hidden="1" customWidth="1"/>
    <col min="112" max="112" width="14.5703125" style="68" hidden="1" customWidth="1"/>
    <col min="113" max="113" width="22.42578125" style="68" hidden="1" customWidth="1"/>
    <col min="114" max="114" width="16.28515625" style="68" hidden="1" customWidth="1"/>
    <col min="115" max="115" width="21.28515625" style="68" hidden="1" customWidth="1"/>
    <col min="116" max="116" width="11.42578125" style="68" hidden="1" customWidth="1"/>
    <col min="117" max="117" width="26.140625" style="68" hidden="1" customWidth="1"/>
    <col min="118" max="118" width="24" style="68" hidden="1" customWidth="1"/>
    <col min="119" max="119" width="23.5703125" style="68" hidden="1" customWidth="1"/>
    <col min="120" max="120" width="26.7109375" style="68" hidden="1" customWidth="1"/>
    <col min="121" max="121" width="21.28515625" style="68" hidden="1" customWidth="1"/>
    <col min="122" max="122" width="17" style="68" hidden="1" customWidth="1"/>
    <col min="123" max="123" width="8.28515625" style="68" hidden="1" customWidth="1"/>
    <col min="124" max="124" width="25.140625" style="68" hidden="1" customWidth="1"/>
    <col min="125" max="125" width="25.7109375" style="68" hidden="1" customWidth="1"/>
    <col min="126" max="126" width="23.85546875" style="68" hidden="1" customWidth="1"/>
    <col min="127" max="127" width="28.140625" style="68" hidden="1" customWidth="1"/>
    <col min="128" max="128" width="24.85546875" style="68" hidden="1" customWidth="1"/>
    <col min="129" max="129" width="25.85546875" style="68" hidden="1" customWidth="1"/>
    <col min="130" max="130" width="10.85546875" style="68" customWidth="1"/>
    <col min="131" max="131" width="25.42578125" style="68" hidden="1" customWidth="1"/>
    <col min="132" max="132" width="23.42578125" style="68" hidden="1" customWidth="1"/>
    <col min="133" max="133" width="22.42578125" style="68" hidden="1" customWidth="1"/>
    <col min="134" max="134" width="22.140625" style="68" hidden="1" customWidth="1"/>
    <col min="135" max="135" width="18.42578125" style="68" hidden="1" customWidth="1"/>
    <col min="136" max="136" width="19.85546875" style="68" hidden="1" customWidth="1"/>
    <col min="137" max="137" width="11.42578125" style="68" hidden="1" customWidth="1"/>
    <col min="138" max="139" width="25.140625" style="68" hidden="1" customWidth="1"/>
    <col min="140" max="140" width="23.85546875" style="68" hidden="1" customWidth="1"/>
    <col min="141" max="141" width="28.140625" style="68" hidden="1" customWidth="1"/>
    <col min="142" max="142" width="24.85546875" style="68" hidden="1" customWidth="1"/>
    <col min="143" max="143" width="25.85546875" style="68" hidden="1" customWidth="1"/>
    <col min="144" max="144" width="11.42578125" style="68" hidden="1" customWidth="1"/>
    <col min="145" max="145" width="40.85546875" style="68" hidden="1" customWidth="1"/>
    <col min="146" max="150" width="31.7109375" style="68" hidden="1" customWidth="1"/>
    <col min="151" max="151" width="11.42578125" style="68" hidden="1" customWidth="1"/>
    <col min="152" max="152" width="35" style="111" hidden="1" customWidth="1"/>
    <col min="153" max="153" width="31.5703125" style="65" hidden="1" customWidth="1"/>
    <col min="154" max="155" width="31.7109375" style="65" hidden="1" customWidth="1"/>
    <col min="156" max="156" width="31.5703125" style="65" hidden="1" customWidth="1"/>
    <col min="157" max="157" width="31.7109375" style="65" hidden="1" customWidth="1"/>
    <col min="158" max="158" width="3" style="65" customWidth="1"/>
    <col min="159" max="159" width="26.28515625" style="65" hidden="1" customWidth="1"/>
    <col min="160" max="160" width="25.7109375" style="65" hidden="1" customWidth="1"/>
    <col min="161" max="161" width="14.28515625" style="65" hidden="1" customWidth="1"/>
    <col min="162" max="162" width="25" style="65" hidden="1" customWidth="1"/>
    <col min="163" max="163" width="15" style="65" hidden="1" customWidth="1"/>
    <col min="164" max="164" width="17.85546875" style="65" hidden="1" customWidth="1"/>
    <col min="165" max="165" width="11.42578125" style="65" hidden="1" customWidth="1"/>
    <col min="166" max="166" width="26.28515625" style="65" hidden="1" customWidth="1"/>
    <col min="167" max="167" width="25.85546875" style="65" hidden="1" customWidth="1"/>
    <col min="168" max="168" width="16.7109375" style="65" hidden="1" customWidth="1"/>
    <col min="169" max="169" width="26.140625" style="65" hidden="1" customWidth="1"/>
    <col min="170" max="170" width="16.5703125" style="65" hidden="1" customWidth="1"/>
    <col min="171" max="171" width="22.85546875" style="65" hidden="1" customWidth="1"/>
    <col min="172" max="172" width="11.42578125" style="65" hidden="1" customWidth="1"/>
    <col min="173" max="173" width="27.140625" style="65" hidden="1" customWidth="1"/>
    <col min="174" max="174" width="25" style="65" hidden="1" customWidth="1"/>
    <col min="175" max="175" width="21.85546875" style="65" hidden="1" customWidth="1"/>
    <col min="176" max="176" width="23.7109375" style="65" hidden="1" customWidth="1"/>
    <col min="177" max="177" width="20.42578125" style="65" hidden="1" customWidth="1"/>
    <col min="178" max="178" width="21.5703125" style="65" hidden="1" customWidth="1"/>
    <col min="179" max="179" width="11.42578125" style="65" customWidth="1"/>
    <col min="180" max="180" width="25.7109375" style="65" hidden="1" customWidth="1"/>
    <col min="181" max="181" width="25.28515625" style="65" hidden="1" customWidth="1"/>
    <col min="182" max="182" width="15.28515625" style="65" hidden="1" customWidth="1"/>
    <col min="183" max="183" width="25.28515625" style="65" hidden="1" customWidth="1"/>
    <col min="184" max="184" width="16" style="65" hidden="1" customWidth="1"/>
    <col min="185" max="185" width="21.28515625" style="65" hidden="1" customWidth="1"/>
    <col min="186" max="186" width="5" style="65" customWidth="1"/>
    <col min="187" max="187" width="30.28515625" style="65" customWidth="1"/>
    <col min="188" max="188" width="23.28515625" style="65" customWidth="1"/>
    <col min="189" max="189" width="22" style="65" customWidth="1"/>
    <col min="190" max="190" width="26.140625" style="65" customWidth="1"/>
    <col min="191" max="191" width="23" style="65" customWidth="1"/>
    <col min="192" max="192" width="23.5703125" style="65" customWidth="1"/>
    <col min="193" max="193" width="10.140625" style="65" customWidth="1"/>
    <col min="194" max="241" width="11.42578125" style="65" customWidth="1"/>
    <col min="242" max="16384" width="11.42578125" style="65"/>
  </cols>
  <sheetData>
    <row r="2" spans="2:192" ht="41.25" customHeight="1" x14ac:dyDescent="0.45">
      <c r="B2" s="197" t="s">
        <v>4</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row>
    <row r="3" spans="2:192" ht="24" thickBot="1" x14ac:dyDescent="0.4">
      <c r="EP3" s="112"/>
    </row>
    <row r="4" spans="2:192" ht="35.25" customHeight="1" thickBot="1" x14ac:dyDescent="0.45">
      <c r="B4" s="198" t="s">
        <v>0</v>
      </c>
      <c r="C4" s="198" t="s">
        <v>1</v>
      </c>
      <c r="D4" s="198" t="s">
        <v>2</v>
      </c>
      <c r="E4" s="198" t="s">
        <v>3</v>
      </c>
      <c r="F4" s="201" t="s">
        <v>172</v>
      </c>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82"/>
      <c r="BA4" s="82"/>
      <c r="BB4" s="82"/>
      <c r="BC4" s="82"/>
      <c r="BD4" s="82"/>
      <c r="BE4" s="201" t="s">
        <v>172</v>
      </c>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3"/>
      <c r="CN4" s="203"/>
      <c r="CO4" s="203"/>
      <c r="CP4" s="203"/>
      <c r="CQ4" s="203"/>
      <c r="CR4" s="203"/>
      <c r="CS4" s="203"/>
      <c r="CT4" s="203"/>
      <c r="CU4" s="203"/>
      <c r="CV4" s="203"/>
      <c r="CW4" s="203"/>
      <c r="CX4" s="204"/>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113"/>
      <c r="EQ4" s="83"/>
      <c r="ER4" s="83"/>
      <c r="ES4" s="83"/>
      <c r="ET4" s="83"/>
    </row>
    <row r="5" spans="2:192" ht="52.5" customHeight="1" thickBot="1" x14ac:dyDescent="0.45">
      <c r="B5" s="199"/>
      <c r="C5" s="199"/>
      <c r="D5" s="199"/>
      <c r="E5" s="199"/>
      <c r="F5" s="192">
        <v>2013</v>
      </c>
      <c r="G5" s="193"/>
      <c r="H5" s="193"/>
      <c r="I5" s="193"/>
      <c r="J5" s="193"/>
      <c r="K5" s="193"/>
      <c r="L5" s="193"/>
      <c r="M5" s="193"/>
      <c r="N5" s="193"/>
      <c r="O5" s="193"/>
      <c r="P5" s="193"/>
      <c r="Q5" s="194"/>
      <c r="R5" s="195" t="s">
        <v>32</v>
      </c>
      <c r="S5" s="186" t="s">
        <v>33</v>
      </c>
      <c r="T5" s="186" t="s">
        <v>34</v>
      </c>
      <c r="U5" s="188" t="s">
        <v>35</v>
      </c>
      <c r="V5" s="190" t="s">
        <v>36</v>
      </c>
      <c r="W5" s="192">
        <v>2014</v>
      </c>
      <c r="X5" s="193"/>
      <c r="Y5" s="193"/>
      <c r="Z5" s="193"/>
      <c r="AA5" s="193"/>
      <c r="AB5" s="193"/>
      <c r="AC5" s="193"/>
      <c r="AD5" s="193"/>
      <c r="AE5" s="193"/>
      <c r="AF5" s="193"/>
      <c r="AG5" s="193"/>
      <c r="AH5" s="194"/>
      <c r="AI5" s="195" t="s">
        <v>32</v>
      </c>
      <c r="AJ5" s="186" t="s">
        <v>33</v>
      </c>
      <c r="AK5" s="186" t="s">
        <v>34</v>
      </c>
      <c r="AL5" s="188" t="s">
        <v>35</v>
      </c>
      <c r="AM5" s="190" t="s">
        <v>36</v>
      </c>
      <c r="AN5" s="201">
        <v>2015</v>
      </c>
      <c r="AO5" s="202"/>
      <c r="AP5" s="202"/>
      <c r="AQ5" s="202"/>
      <c r="AR5" s="202"/>
      <c r="AS5" s="202"/>
      <c r="AT5" s="202"/>
      <c r="AU5" s="202"/>
      <c r="AV5" s="202"/>
      <c r="AW5" s="202"/>
      <c r="AX5" s="202"/>
      <c r="AY5" s="206"/>
      <c r="AZ5" s="195" t="s">
        <v>32</v>
      </c>
      <c r="BA5" s="186" t="s">
        <v>33</v>
      </c>
      <c r="BB5" s="186" t="s">
        <v>34</v>
      </c>
      <c r="BC5" s="186" t="s">
        <v>35</v>
      </c>
      <c r="BD5" s="190" t="s">
        <v>36</v>
      </c>
      <c r="BE5" s="192">
        <v>2016</v>
      </c>
      <c r="BF5" s="193"/>
      <c r="BG5" s="193"/>
      <c r="BH5" s="193"/>
      <c r="BI5" s="193"/>
      <c r="BJ5" s="193"/>
      <c r="BK5" s="193"/>
      <c r="BL5" s="193"/>
      <c r="BM5" s="193"/>
      <c r="BN5" s="193"/>
      <c r="BO5" s="193"/>
      <c r="BP5" s="194"/>
      <c r="BQ5" s="195" t="s">
        <v>32</v>
      </c>
      <c r="BR5" s="186" t="s">
        <v>33</v>
      </c>
      <c r="BS5" s="186" t="s">
        <v>34</v>
      </c>
      <c r="BT5" s="186" t="s">
        <v>35</v>
      </c>
      <c r="BU5" s="190" t="s">
        <v>36</v>
      </c>
      <c r="BV5" s="192">
        <v>2017</v>
      </c>
      <c r="BW5" s="193"/>
      <c r="BX5" s="193"/>
      <c r="BY5" s="193"/>
      <c r="BZ5" s="193"/>
      <c r="CA5" s="193"/>
      <c r="CB5" s="193"/>
      <c r="CC5" s="193"/>
      <c r="CD5" s="193"/>
      <c r="CE5" s="193"/>
      <c r="CF5" s="193"/>
      <c r="CG5" s="194"/>
      <c r="CH5" s="195" t="s">
        <v>32</v>
      </c>
      <c r="CI5" s="186" t="s">
        <v>33</v>
      </c>
      <c r="CJ5" s="186" t="s">
        <v>34</v>
      </c>
      <c r="CK5" s="186" t="s">
        <v>35</v>
      </c>
      <c r="CL5" s="207" t="s">
        <v>36</v>
      </c>
      <c r="CM5" s="209" t="s">
        <v>176</v>
      </c>
      <c r="CN5" s="210"/>
      <c r="CO5" s="210"/>
      <c r="CP5" s="210"/>
      <c r="CQ5" s="210"/>
      <c r="CR5" s="210"/>
      <c r="CS5" s="210"/>
      <c r="CT5" s="210"/>
      <c r="CU5" s="210"/>
      <c r="CV5" s="210"/>
      <c r="CW5" s="210"/>
      <c r="CX5" s="211"/>
      <c r="CY5" s="212" t="s">
        <v>32</v>
      </c>
      <c r="CZ5" s="214" t="s">
        <v>33</v>
      </c>
      <c r="DA5" s="186" t="s">
        <v>34</v>
      </c>
      <c r="DB5" s="216" t="s">
        <v>35</v>
      </c>
      <c r="DC5" s="218" t="s">
        <v>36</v>
      </c>
      <c r="DD5" s="83"/>
      <c r="DE5" s="83"/>
      <c r="DF5" s="83"/>
      <c r="DG5" s="195" t="s">
        <v>32</v>
      </c>
      <c r="DH5" s="186" t="s">
        <v>33</v>
      </c>
      <c r="DI5" s="186" t="s">
        <v>34</v>
      </c>
      <c r="DJ5" s="216" t="s">
        <v>35</v>
      </c>
      <c r="DK5" s="218" t="s">
        <v>36</v>
      </c>
      <c r="DL5" s="83"/>
      <c r="DM5" s="83"/>
      <c r="DN5" s="195" t="s">
        <v>32</v>
      </c>
      <c r="DO5" s="186" t="s">
        <v>33</v>
      </c>
      <c r="DP5" s="186" t="s">
        <v>34</v>
      </c>
      <c r="DQ5" s="216" t="s">
        <v>35</v>
      </c>
      <c r="DR5" s="218" t="s">
        <v>36</v>
      </c>
      <c r="DS5" s="83"/>
      <c r="DT5" s="83"/>
      <c r="DU5" s="195" t="s">
        <v>32</v>
      </c>
      <c r="DV5" s="186" t="s">
        <v>33</v>
      </c>
      <c r="DW5" s="186" t="s">
        <v>34</v>
      </c>
      <c r="DX5" s="216" t="s">
        <v>35</v>
      </c>
      <c r="DY5" s="218" t="s">
        <v>36</v>
      </c>
      <c r="DZ5" s="83"/>
      <c r="EA5" s="83"/>
      <c r="EB5" s="195" t="s">
        <v>32</v>
      </c>
      <c r="EC5" s="186" t="s">
        <v>33</v>
      </c>
      <c r="ED5" s="186" t="s">
        <v>34</v>
      </c>
      <c r="EE5" s="216" t="s">
        <v>35</v>
      </c>
      <c r="EF5" s="218" t="s">
        <v>36</v>
      </c>
      <c r="EG5" s="83"/>
      <c r="EH5" s="83"/>
      <c r="EI5" s="195" t="s">
        <v>32</v>
      </c>
      <c r="EJ5" s="186" t="s">
        <v>33</v>
      </c>
      <c r="EK5" s="186" t="s">
        <v>34</v>
      </c>
      <c r="EL5" s="216" t="s">
        <v>35</v>
      </c>
      <c r="EM5" s="218" t="s">
        <v>36</v>
      </c>
      <c r="EN5" s="83"/>
      <c r="EO5" s="102"/>
      <c r="EP5" s="226" t="s">
        <v>32</v>
      </c>
      <c r="EQ5" s="220" t="s">
        <v>33</v>
      </c>
      <c r="ER5" s="220" t="s">
        <v>34</v>
      </c>
      <c r="ES5" s="222" t="s">
        <v>35</v>
      </c>
      <c r="ET5" s="224" t="s">
        <v>36</v>
      </c>
      <c r="EW5" s="195" t="s">
        <v>32</v>
      </c>
      <c r="EX5" s="186" t="s">
        <v>33</v>
      </c>
      <c r="EY5" s="186" t="s">
        <v>34</v>
      </c>
      <c r="EZ5" s="216" t="s">
        <v>35</v>
      </c>
      <c r="FA5" s="218" t="s">
        <v>36</v>
      </c>
      <c r="FD5" s="234" t="s">
        <v>32</v>
      </c>
      <c r="FE5" s="236" t="s">
        <v>33</v>
      </c>
      <c r="FF5" s="236" t="s">
        <v>34</v>
      </c>
      <c r="FG5" s="238" t="s">
        <v>35</v>
      </c>
      <c r="FH5" s="262" t="s">
        <v>36</v>
      </c>
      <c r="FJ5" s="68"/>
      <c r="FK5" s="264" t="s">
        <v>32</v>
      </c>
      <c r="FL5" s="228" t="s">
        <v>33</v>
      </c>
      <c r="FM5" s="228" t="s">
        <v>34</v>
      </c>
      <c r="FN5" s="230" t="s">
        <v>35</v>
      </c>
      <c r="FO5" s="232" t="s">
        <v>36</v>
      </c>
      <c r="FR5" s="195" t="s">
        <v>32</v>
      </c>
      <c r="FS5" s="186" t="s">
        <v>33</v>
      </c>
      <c r="FT5" s="186" t="s">
        <v>34</v>
      </c>
      <c r="FU5" s="216" t="s">
        <v>35</v>
      </c>
      <c r="FV5" s="218" t="s">
        <v>36</v>
      </c>
      <c r="FX5" s="83"/>
      <c r="FY5" s="195" t="s">
        <v>32</v>
      </c>
      <c r="FZ5" s="186" t="s">
        <v>33</v>
      </c>
      <c r="GA5" s="186" t="s">
        <v>34</v>
      </c>
      <c r="GB5" s="216" t="s">
        <v>35</v>
      </c>
      <c r="GC5" s="218" t="s">
        <v>36</v>
      </c>
      <c r="GE5" s="127"/>
      <c r="GF5" s="260" t="s">
        <v>32</v>
      </c>
      <c r="GG5" s="240" t="s">
        <v>33</v>
      </c>
      <c r="GH5" s="240" t="s">
        <v>34</v>
      </c>
      <c r="GI5" s="242" t="s">
        <v>35</v>
      </c>
      <c r="GJ5" s="244" t="s">
        <v>36</v>
      </c>
    </row>
    <row r="6" spans="2:192" ht="52.5" customHeight="1" thickBot="1" x14ac:dyDescent="0.45">
      <c r="B6" s="200"/>
      <c r="C6" s="200"/>
      <c r="D6" s="200"/>
      <c r="E6" s="200"/>
      <c r="F6" s="79" t="s">
        <v>8</v>
      </c>
      <c r="G6" s="80" t="s">
        <v>7</v>
      </c>
      <c r="H6" s="80" t="s">
        <v>9</v>
      </c>
      <c r="I6" s="80" t="s">
        <v>10</v>
      </c>
      <c r="J6" s="80" t="s">
        <v>9</v>
      </c>
      <c r="K6" s="80" t="s">
        <v>11</v>
      </c>
      <c r="L6" s="80" t="s">
        <v>11</v>
      </c>
      <c r="M6" s="80" t="s">
        <v>10</v>
      </c>
      <c r="N6" s="80" t="s">
        <v>12</v>
      </c>
      <c r="O6" s="80" t="s">
        <v>13</v>
      </c>
      <c r="P6" s="80" t="s">
        <v>14</v>
      </c>
      <c r="Q6" s="81" t="s">
        <v>15</v>
      </c>
      <c r="R6" s="196"/>
      <c r="S6" s="187"/>
      <c r="T6" s="187"/>
      <c r="U6" s="189"/>
      <c r="V6" s="191"/>
      <c r="W6" s="84" t="s">
        <v>16</v>
      </c>
      <c r="X6" s="85" t="s">
        <v>7</v>
      </c>
      <c r="Y6" s="85" t="s">
        <v>9</v>
      </c>
      <c r="Z6" s="85" t="s">
        <v>10</v>
      </c>
      <c r="AA6" s="85" t="s">
        <v>9</v>
      </c>
      <c r="AB6" s="85" t="s">
        <v>11</v>
      </c>
      <c r="AC6" s="85" t="s">
        <v>11</v>
      </c>
      <c r="AD6" s="85" t="s">
        <v>10</v>
      </c>
      <c r="AE6" s="85" t="s">
        <v>12</v>
      </c>
      <c r="AF6" s="85" t="s">
        <v>13</v>
      </c>
      <c r="AG6" s="85" t="s">
        <v>14</v>
      </c>
      <c r="AH6" s="86" t="s">
        <v>15</v>
      </c>
      <c r="AI6" s="196"/>
      <c r="AJ6" s="187"/>
      <c r="AK6" s="187"/>
      <c r="AL6" s="189"/>
      <c r="AM6" s="191"/>
      <c r="AN6" s="79" t="s">
        <v>16</v>
      </c>
      <c r="AO6" s="80" t="s">
        <v>7</v>
      </c>
      <c r="AP6" s="80" t="s">
        <v>9</v>
      </c>
      <c r="AQ6" s="80" t="s">
        <v>10</v>
      </c>
      <c r="AR6" s="80" t="s">
        <v>9</v>
      </c>
      <c r="AS6" s="80" t="s">
        <v>11</v>
      </c>
      <c r="AT6" s="80" t="s">
        <v>11</v>
      </c>
      <c r="AU6" s="80" t="s">
        <v>10</v>
      </c>
      <c r="AV6" s="80" t="s">
        <v>12</v>
      </c>
      <c r="AW6" s="80" t="s">
        <v>13</v>
      </c>
      <c r="AX6" s="80" t="s">
        <v>14</v>
      </c>
      <c r="AY6" s="81" t="s">
        <v>15</v>
      </c>
      <c r="AZ6" s="196"/>
      <c r="BA6" s="187"/>
      <c r="BB6" s="187"/>
      <c r="BC6" s="187"/>
      <c r="BD6" s="205"/>
      <c r="BE6" s="124" t="s">
        <v>16</v>
      </c>
      <c r="BF6" s="125" t="s">
        <v>7</v>
      </c>
      <c r="BG6" s="125" t="s">
        <v>9</v>
      </c>
      <c r="BH6" s="125" t="s">
        <v>10</v>
      </c>
      <c r="BI6" s="125" t="s">
        <v>9</v>
      </c>
      <c r="BJ6" s="125" t="s">
        <v>11</v>
      </c>
      <c r="BK6" s="125" t="s">
        <v>11</v>
      </c>
      <c r="BL6" s="125" t="s">
        <v>10</v>
      </c>
      <c r="BM6" s="125" t="s">
        <v>12</v>
      </c>
      <c r="BN6" s="125" t="s">
        <v>13</v>
      </c>
      <c r="BO6" s="125" t="s">
        <v>14</v>
      </c>
      <c r="BP6" s="114" t="s">
        <v>15</v>
      </c>
      <c r="BQ6" s="196"/>
      <c r="BR6" s="187"/>
      <c r="BS6" s="187"/>
      <c r="BT6" s="187"/>
      <c r="BU6" s="191"/>
      <c r="BV6" s="124" t="s">
        <v>16</v>
      </c>
      <c r="BW6" s="125" t="s">
        <v>7</v>
      </c>
      <c r="BX6" s="125" t="s">
        <v>9</v>
      </c>
      <c r="BY6" s="125" t="s">
        <v>10</v>
      </c>
      <c r="BZ6" s="125" t="s">
        <v>9</v>
      </c>
      <c r="CA6" s="125" t="s">
        <v>11</v>
      </c>
      <c r="CB6" s="125" t="s">
        <v>11</v>
      </c>
      <c r="CC6" s="125" t="s">
        <v>10</v>
      </c>
      <c r="CD6" s="125" t="s">
        <v>12</v>
      </c>
      <c r="CE6" s="125" t="s">
        <v>13</v>
      </c>
      <c r="CF6" s="125" t="s">
        <v>14</v>
      </c>
      <c r="CG6" s="114" t="s">
        <v>15</v>
      </c>
      <c r="CH6" s="196"/>
      <c r="CI6" s="187"/>
      <c r="CJ6" s="187"/>
      <c r="CK6" s="187"/>
      <c r="CL6" s="208"/>
      <c r="CM6" s="124" t="s">
        <v>16</v>
      </c>
      <c r="CN6" s="125" t="s">
        <v>7</v>
      </c>
      <c r="CO6" s="125" t="s">
        <v>9</v>
      </c>
      <c r="CP6" s="125" t="s">
        <v>10</v>
      </c>
      <c r="CQ6" s="125" t="s">
        <v>9</v>
      </c>
      <c r="CR6" s="125" t="s">
        <v>11</v>
      </c>
      <c r="CS6" s="125" t="s">
        <v>11</v>
      </c>
      <c r="CT6" s="125" t="s">
        <v>10</v>
      </c>
      <c r="CU6" s="125" t="s">
        <v>12</v>
      </c>
      <c r="CV6" s="125" t="s">
        <v>13</v>
      </c>
      <c r="CW6" s="125" t="s">
        <v>14</v>
      </c>
      <c r="CX6" s="114" t="s">
        <v>15</v>
      </c>
      <c r="CY6" s="213"/>
      <c r="CZ6" s="215"/>
      <c r="DA6" s="187"/>
      <c r="DB6" s="217"/>
      <c r="DC6" s="219"/>
      <c r="DD6" s="83"/>
      <c r="DE6" s="83"/>
      <c r="DF6" s="79" t="s">
        <v>16</v>
      </c>
      <c r="DG6" s="196"/>
      <c r="DH6" s="187"/>
      <c r="DI6" s="187"/>
      <c r="DJ6" s="217"/>
      <c r="DK6" s="219"/>
      <c r="DL6" s="83"/>
      <c r="DM6" s="80" t="s">
        <v>7</v>
      </c>
      <c r="DN6" s="196"/>
      <c r="DO6" s="187"/>
      <c r="DP6" s="187"/>
      <c r="DQ6" s="217"/>
      <c r="DR6" s="219"/>
      <c r="DS6" s="83"/>
      <c r="DT6" s="80" t="s">
        <v>9</v>
      </c>
      <c r="DU6" s="196"/>
      <c r="DV6" s="187"/>
      <c r="DW6" s="187"/>
      <c r="DX6" s="217"/>
      <c r="DY6" s="219"/>
      <c r="DZ6" s="83"/>
      <c r="EA6" s="80" t="s">
        <v>10</v>
      </c>
      <c r="EB6" s="196"/>
      <c r="EC6" s="187"/>
      <c r="ED6" s="187"/>
      <c r="EE6" s="217"/>
      <c r="EF6" s="219"/>
      <c r="EG6" s="83"/>
      <c r="EH6" s="80" t="s">
        <v>9</v>
      </c>
      <c r="EI6" s="196"/>
      <c r="EJ6" s="187"/>
      <c r="EK6" s="187"/>
      <c r="EL6" s="217"/>
      <c r="EM6" s="219"/>
      <c r="EN6" s="83"/>
      <c r="EO6" s="103" t="s">
        <v>11</v>
      </c>
      <c r="EP6" s="227"/>
      <c r="EQ6" s="221"/>
      <c r="ER6" s="221"/>
      <c r="ES6" s="223"/>
      <c r="ET6" s="225"/>
      <c r="EV6" s="103" t="s">
        <v>11</v>
      </c>
      <c r="EW6" s="196"/>
      <c r="EX6" s="187"/>
      <c r="EY6" s="187"/>
      <c r="EZ6" s="217"/>
      <c r="FA6" s="219"/>
      <c r="FC6" s="101" t="s">
        <v>10</v>
      </c>
      <c r="FD6" s="235"/>
      <c r="FE6" s="237"/>
      <c r="FF6" s="237"/>
      <c r="FG6" s="239"/>
      <c r="FH6" s="263"/>
      <c r="FJ6" s="101" t="s">
        <v>12</v>
      </c>
      <c r="FK6" s="265"/>
      <c r="FL6" s="229"/>
      <c r="FM6" s="229"/>
      <c r="FN6" s="231"/>
      <c r="FO6" s="233"/>
      <c r="FQ6" s="80" t="s">
        <v>13</v>
      </c>
      <c r="FR6" s="196"/>
      <c r="FS6" s="187"/>
      <c r="FT6" s="187"/>
      <c r="FU6" s="217"/>
      <c r="FV6" s="219"/>
      <c r="FX6" s="80" t="s">
        <v>14</v>
      </c>
      <c r="FY6" s="196"/>
      <c r="FZ6" s="187"/>
      <c r="GA6" s="187"/>
      <c r="GB6" s="217"/>
      <c r="GC6" s="219"/>
      <c r="GE6" s="126" t="s">
        <v>15</v>
      </c>
      <c r="GF6" s="261"/>
      <c r="GG6" s="241"/>
      <c r="GH6" s="241"/>
      <c r="GI6" s="243"/>
      <c r="GJ6" s="245"/>
    </row>
    <row r="7" spans="2:192" s="66" customFormat="1" ht="147" customHeight="1" x14ac:dyDescent="0.25">
      <c r="B7" s="246" t="s">
        <v>175</v>
      </c>
      <c r="C7" s="248" t="s">
        <v>23</v>
      </c>
      <c r="D7" s="136" t="s">
        <v>75</v>
      </c>
      <c r="E7" s="137" t="s">
        <v>26</v>
      </c>
      <c r="F7" s="73">
        <v>832589.86</v>
      </c>
      <c r="G7" s="76">
        <v>1474197.71</v>
      </c>
      <c r="H7" s="76">
        <v>1391248.36</v>
      </c>
      <c r="I7" s="76">
        <v>1352331.09</v>
      </c>
      <c r="J7" s="76">
        <v>1415812.38</v>
      </c>
      <c r="K7" s="76">
        <v>1215902.78</v>
      </c>
      <c r="L7" s="76">
        <v>1691117.52</v>
      </c>
      <c r="M7" s="76">
        <v>910742.59</v>
      </c>
      <c r="N7" s="76">
        <v>1090259.8899999999</v>
      </c>
      <c r="O7" s="76">
        <v>1129978.6499999999</v>
      </c>
      <c r="P7" s="76">
        <v>1302826.78</v>
      </c>
      <c r="Q7" s="91">
        <v>1247787.3500000001</v>
      </c>
      <c r="R7" s="77">
        <v>8408940.8599999994</v>
      </c>
      <c r="S7" s="92">
        <f>R7/4</f>
        <v>2102235.2149999999</v>
      </c>
      <c r="T7" s="92">
        <f>4126721.33+846857.91+453874.76+1218400.1</f>
        <v>6645854.0999999996</v>
      </c>
      <c r="U7" s="71">
        <f>T7/4</f>
        <v>1661463.5249999999</v>
      </c>
      <c r="V7" s="72" t="s">
        <v>37</v>
      </c>
      <c r="W7" s="73">
        <v>805618.16</v>
      </c>
      <c r="X7" s="76">
        <v>931673.02</v>
      </c>
      <c r="Y7" s="76">
        <v>1044152.23</v>
      </c>
      <c r="Z7" s="76">
        <v>991297.1</v>
      </c>
      <c r="AA7" s="76">
        <v>1097995.99</v>
      </c>
      <c r="AB7" s="76">
        <v>1110814.04</v>
      </c>
      <c r="AC7" s="76">
        <v>1478460.44</v>
      </c>
      <c r="AD7" s="76">
        <v>1104031.79</v>
      </c>
      <c r="AE7" s="76">
        <v>946096.64000000001</v>
      </c>
      <c r="AF7" s="76">
        <v>1350463.75</v>
      </c>
      <c r="AG7" s="76">
        <v>1689852.14</v>
      </c>
      <c r="AH7" s="91">
        <v>1324352.44</v>
      </c>
      <c r="AI7" s="77">
        <v>8422005.4900000002</v>
      </c>
      <c r="AJ7" s="70">
        <f>AI7/2</f>
        <v>4211002.7450000001</v>
      </c>
      <c r="AK7" s="70">
        <v>5452802.25</v>
      </c>
      <c r="AL7" s="71">
        <f>AK7/2</f>
        <v>2726401.125</v>
      </c>
      <c r="AM7" s="72" t="s">
        <v>43</v>
      </c>
      <c r="AN7" s="73">
        <v>861015.97</v>
      </c>
      <c r="AO7" s="76">
        <v>755459.15</v>
      </c>
      <c r="AP7" s="76">
        <v>1336266.58</v>
      </c>
      <c r="AQ7" s="76">
        <v>1233210.32</v>
      </c>
      <c r="AR7" s="76">
        <v>1465926.33</v>
      </c>
      <c r="AS7" s="76">
        <v>919334.55</v>
      </c>
      <c r="AT7" s="76">
        <v>1246702.46</v>
      </c>
      <c r="AU7" s="76">
        <v>1049249.22</v>
      </c>
      <c r="AV7" s="76">
        <v>878537.26</v>
      </c>
      <c r="AW7" s="76">
        <v>830670.45</v>
      </c>
      <c r="AX7" s="76">
        <v>1618039.85</v>
      </c>
      <c r="AY7" s="91">
        <v>1168370.68</v>
      </c>
      <c r="AZ7" s="77">
        <v>7884789.5499999998</v>
      </c>
      <c r="BA7" s="71">
        <f>AZ7/24</f>
        <v>328532.89791666664</v>
      </c>
      <c r="BB7" s="71">
        <v>5477993.2699999996</v>
      </c>
      <c r="BC7" s="71">
        <f>BB7/24</f>
        <v>228249.71958333332</v>
      </c>
      <c r="BD7" s="72" t="s">
        <v>46</v>
      </c>
      <c r="BE7" s="121">
        <v>638015.34</v>
      </c>
      <c r="BF7" s="122">
        <v>568000.23</v>
      </c>
      <c r="BG7" s="122">
        <v>554364.66</v>
      </c>
      <c r="BH7" s="122">
        <v>653093.02</v>
      </c>
      <c r="BI7" s="122">
        <v>679526.33</v>
      </c>
      <c r="BJ7" s="122">
        <v>1629453.31</v>
      </c>
      <c r="BK7" s="122">
        <v>1101739.29</v>
      </c>
      <c r="BL7" s="122">
        <v>765982.25</v>
      </c>
      <c r="BM7" s="122">
        <v>785143.23</v>
      </c>
      <c r="BN7" s="122">
        <v>813950.11</v>
      </c>
      <c r="BO7" s="122">
        <v>996945.51</v>
      </c>
      <c r="BP7" s="123">
        <v>1385854.57</v>
      </c>
      <c r="BQ7" s="77"/>
      <c r="BR7" s="95"/>
      <c r="BS7" s="95"/>
      <c r="BT7" s="95"/>
      <c r="BU7" s="72"/>
      <c r="BV7" s="121">
        <v>641180.18999999994</v>
      </c>
      <c r="BW7" s="122">
        <v>629669.26</v>
      </c>
      <c r="BX7" s="122">
        <v>1195051.54</v>
      </c>
      <c r="BY7" s="122">
        <v>701828.12</v>
      </c>
      <c r="BZ7" s="122">
        <v>913532.32</v>
      </c>
      <c r="CA7" s="122">
        <v>777204.46</v>
      </c>
      <c r="CB7" s="122">
        <v>1122160.8799999999</v>
      </c>
      <c r="CC7" s="122">
        <v>882988.05</v>
      </c>
      <c r="CD7" s="122">
        <v>849971.17</v>
      </c>
      <c r="CE7" s="122">
        <v>1144915.69</v>
      </c>
      <c r="CF7" s="122">
        <v>1140221.28</v>
      </c>
      <c r="CG7" s="123">
        <v>1560549.33</v>
      </c>
      <c r="CH7" s="77"/>
      <c r="CI7" s="95"/>
      <c r="CJ7" s="95"/>
      <c r="CK7" s="95"/>
      <c r="CL7" s="93"/>
      <c r="CM7" s="121">
        <v>1042014.77</v>
      </c>
      <c r="CN7" s="121">
        <v>1359454.12</v>
      </c>
      <c r="CO7" s="121">
        <v>1468935.57</v>
      </c>
      <c r="CP7" s="121">
        <v>1426158.68</v>
      </c>
      <c r="CQ7" s="121">
        <v>1136361.68</v>
      </c>
      <c r="CR7" s="121">
        <v>1443804.09</v>
      </c>
      <c r="CS7" s="121">
        <v>1761683.65</v>
      </c>
      <c r="CT7" s="121">
        <v>1347242.68</v>
      </c>
      <c r="CU7" s="121">
        <v>1263009.73</v>
      </c>
      <c r="CV7" s="121">
        <v>1128639</v>
      </c>
      <c r="CW7" s="121">
        <v>1346736.2</v>
      </c>
      <c r="CX7" s="121">
        <v>1846709</v>
      </c>
      <c r="CY7" s="77">
        <f>+DG7+DN7+DU7+EB7+EI7+EP7+EW7+FD7+FK7+FR7+FY7+GF7</f>
        <v>14053684.48</v>
      </c>
      <c r="CZ7" s="70">
        <v>0</v>
      </c>
      <c r="DA7" s="70">
        <f>+DI7+DP7+DW7+ED7+EK7+ER7+EY7+FF7+FM7+FT7+GA7+GH7</f>
        <v>2517064.69</v>
      </c>
      <c r="DB7" s="92"/>
      <c r="DC7" s="116">
        <v>0</v>
      </c>
      <c r="DD7" s="94"/>
      <c r="DE7" s="94"/>
      <c r="DF7" s="73">
        <f>+CM7</f>
        <v>1042014.77</v>
      </c>
      <c r="DG7" s="69">
        <v>1028008.52</v>
      </c>
      <c r="DH7" s="70">
        <v>0</v>
      </c>
      <c r="DI7" s="69">
        <v>14006.25</v>
      </c>
      <c r="DJ7" s="71">
        <v>0</v>
      </c>
      <c r="DK7" s="72">
        <v>0</v>
      </c>
      <c r="DL7" s="94"/>
      <c r="DM7" s="76">
        <f>+CN7</f>
        <v>1359454.12</v>
      </c>
      <c r="DN7" s="77">
        <v>856738.97</v>
      </c>
      <c r="DO7" s="70">
        <v>0</v>
      </c>
      <c r="DP7" s="77">
        <v>502715.15</v>
      </c>
      <c r="DQ7" s="71">
        <v>0</v>
      </c>
      <c r="DR7" s="72">
        <v>0</v>
      </c>
      <c r="DS7" s="94"/>
      <c r="DT7" s="76">
        <f>+CO7</f>
        <v>1468935.57</v>
      </c>
      <c r="DU7" s="77">
        <v>1184381.5</v>
      </c>
      <c r="DV7" s="70"/>
      <c r="DW7" s="77">
        <v>284554.07</v>
      </c>
      <c r="DX7" s="71"/>
      <c r="DY7" s="72">
        <v>0</v>
      </c>
      <c r="DZ7" s="94"/>
      <c r="EA7" s="76">
        <f>+CP7</f>
        <v>1426158.68</v>
      </c>
      <c r="EB7" s="77">
        <v>999072.55</v>
      </c>
      <c r="EC7" s="70">
        <v>0</v>
      </c>
      <c r="ED7" s="77">
        <v>427086.13</v>
      </c>
      <c r="EE7" s="71">
        <v>0</v>
      </c>
      <c r="EF7" s="72">
        <v>0</v>
      </c>
      <c r="EG7" s="94"/>
      <c r="EH7" s="76">
        <f>+CQ7</f>
        <v>1136361.68</v>
      </c>
      <c r="EI7" s="77">
        <v>1102199.48</v>
      </c>
      <c r="EJ7" s="70">
        <v>0</v>
      </c>
      <c r="EK7" s="77">
        <v>34162.199999999997</v>
      </c>
      <c r="EL7" s="71">
        <v>0</v>
      </c>
      <c r="EM7" s="72">
        <v>0</v>
      </c>
      <c r="EN7" s="94"/>
      <c r="EO7" s="104">
        <f>+CR7</f>
        <v>1443804.09</v>
      </c>
      <c r="EP7" s="105">
        <v>1224852.26</v>
      </c>
      <c r="EQ7" s="106">
        <v>0</v>
      </c>
      <c r="ER7" s="105">
        <v>218951.83</v>
      </c>
      <c r="ES7" s="107"/>
      <c r="ET7" s="108">
        <v>0</v>
      </c>
      <c r="EU7" s="94"/>
      <c r="EV7" s="104">
        <f>+CS7</f>
        <v>1761683.65</v>
      </c>
      <c r="EW7" s="87">
        <v>1662793.14</v>
      </c>
      <c r="EX7" s="90">
        <v>0</v>
      </c>
      <c r="EY7" s="87">
        <v>98890.51</v>
      </c>
      <c r="EZ7" s="88">
        <v>0</v>
      </c>
      <c r="FA7" s="89">
        <v>0</v>
      </c>
      <c r="FC7" s="76">
        <f>+CT7</f>
        <v>1347242.68</v>
      </c>
      <c r="FD7" s="77">
        <v>1230596.29</v>
      </c>
      <c r="FE7" s="70">
        <v>0</v>
      </c>
      <c r="FF7" s="77">
        <v>116646.39</v>
      </c>
      <c r="FG7" s="71">
        <v>0</v>
      </c>
      <c r="FH7" s="72">
        <v>0</v>
      </c>
      <c r="FJ7" s="76">
        <f>+CU7</f>
        <v>1263009.73</v>
      </c>
      <c r="FK7" s="77">
        <v>1073848.56</v>
      </c>
      <c r="FL7" s="70">
        <v>0</v>
      </c>
      <c r="FM7" s="77">
        <v>189161.17</v>
      </c>
      <c r="FN7" s="71"/>
      <c r="FO7" s="72">
        <v>0</v>
      </c>
      <c r="FQ7" s="76">
        <f>+CV7</f>
        <v>1128639</v>
      </c>
      <c r="FR7" s="77">
        <v>1095646.19</v>
      </c>
      <c r="FS7" s="70">
        <v>0</v>
      </c>
      <c r="FT7" s="77">
        <v>32992.81</v>
      </c>
      <c r="FU7" s="71">
        <v>0</v>
      </c>
      <c r="FV7" s="72">
        <v>0</v>
      </c>
      <c r="FX7" s="115">
        <f>+CW7</f>
        <v>1346736.2</v>
      </c>
      <c r="FY7" s="120">
        <v>1071701.1399999999</v>
      </c>
      <c r="FZ7" s="70">
        <v>0</v>
      </c>
      <c r="GA7" s="92">
        <v>275035.06</v>
      </c>
      <c r="GB7" s="92">
        <v>0</v>
      </c>
      <c r="GC7" s="116">
        <v>0</v>
      </c>
      <c r="GE7" s="128">
        <f>+CX7</f>
        <v>1846709</v>
      </c>
      <c r="GF7" s="129">
        <v>1523845.88</v>
      </c>
      <c r="GG7" s="130">
        <v>0</v>
      </c>
      <c r="GH7" s="129">
        <v>322863.12</v>
      </c>
      <c r="GI7" s="130">
        <v>0</v>
      </c>
      <c r="GJ7" s="131">
        <v>0</v>
      </c>
    </row>
    <row r="8" spans="2:192" s="66" customFormat="1" ht="354" customHeight="1" thickBot="1" x14ac:dyDescent="0.3">
      <c r="B8" s="247"/>
      <c r="C8" s="249"/>
      <c r="D8" s="138" t="s">
        <v>174</v>
      </c>
      <c r="E8" s="139" t="s">
        <v>173</v>
      </c>
      <c r="F8" s="73">
        <v>0</v>
      </c>
      <c r="G8" s="76">
        <v>24402</v>
      </c>
      <c r="H8" s="76">
        <v>3850</v>
      </c>
      <c r="I8" s="76">
        <v>7316</v>
      </c>
      <c r="J8" s="76">
        <v>16216.8</v>
      </c>
      <c r="K8" s="76">
        <v>14894</v>
      </c>
      <c r="L8" s="76">
        <v>10185.6</v>
      </c>
      <c r="M8" s="76">
        <v>13150</v>
      </c>
      <c r="N8" s="76">
        <v>61317.75</v>
      </c>
      <c r="O8" s="76">
        <v>36393.599999999999</v>
      </c>
      <c r="P8" s="76">
        <v>13508</v>
      </c>
      <c r="Q8" s="91">
        <v>58619</v>
      </c>
      <c r="R8" s="77">
        <v>236278.75</v>
      </c>
      <c r="S8" s="95">
        <f>R8/178</f>
        <v>1327.4087078651685</v>
      </c>
      <c r="T8" s="95">
        <v>23574</v>
      </c>
      <c r="U8" s="71">
        <f>T8/178</f>
        <v>132.43820224719101</v>
      </c>
      <c r="V8" s="72" t="s">
        <v>41</v>
      </c>
      <c r="W8" s="73">
        <v>0</v>
      </c>
      <c r="X8" s="76">
        <v>1400</v>
      </c>
      <c r="Y8" s="76">
        <v>21229</v>
      </c>
      <c r="Z8" s="76">
        <v>24780</v>
      </c>
      <c r="AA8" s="76">
        <v>53136.7</v>
      </c>
      <c r="AB8" s="76">
        <v>27865</v>
      </c>
      <c r="AC8" s="76">
        <v>27860</v>
      </c>
      <c r="AD8" s="76">
        <v>7392</v>
      </c>
      <c r="AE8" s="76">
        <v>14837</v>
      </c>
      <c r="AF8" s="76">
        <v>6799</v>
      </c>
      <c r="AG8" s="76">
        <v>120844</v>
      </c>
      <c r="AH8" s="91">
        <v>45931.5</v>
      </c>
      <c r="AI8" s="77">
        <v>352074.2</v>
      </c>
      <c r="AJ8" s="71">
        <f>AI8/478</f>
        <v>736.55690376569044</v>
      </c>
      <c r="AK8" s="71">
        <v>0</v>
      </c>
      <c r="AL8" s="71">
        <v>0</v>
      </c>
      <c r="AM8" s="72" t="s">
        <v>45</v>
      </c>
      <c r="AN8" s="73">
        <v>660565.34</v>
      </c>
      <c r="AO8" s="76">
        <v>557473.81000000006</v>
      </c>
      <c r="AP8" s="76">
        <v>536893.29</v>
      </c>
      <c r="AQ8" s="76">
        <v>517240.13</v>
      </c>
      <c r="AR8" s="76">
        <v>604120.94999999995</v>
      </c>
      <c r="AS8" s="76">
        <v>578536.48</v>
      </c>
      <c r="AT8" s="76">
        <v>943425.64</v>
      </c>
      <c r="AU8" s="76">
        <v>558737.07999999996</v>
      </c>
      <c r="AV8" s="76">
        <v>589362.17000000004</v>
      </c>
      <c r="AW8" s="76">
        <v>538028.98</v>
      </c>
      <c r="AX8" s="76">
        <v>549265.24</v>
      </c>
      <c r="AY8" s="91">
        <v>969632.6</v>
      </c>
      <c r="AZ8" s="77">
        <v>7310406.04</v>
      </c>
      <c r="BA8" s="71">
        <f>AZ8/494</f>
        <v>14798.392793522267</v>
      </c>
      <c r="BB8" s="71">
        <v>292875.67</v>
      </c>
      <c r="BC8" s="71">
        <f>BB8/494</f>
        <v>592.86572874493925</v>
      </c>
      <c r="BD8" s="72" t="s">
        <v>48</v>
      </c>
      <c r="BE8" s="73">
        <v>457132.55</v>
      </c>
      <c r="BF8" s="76">
        <v>631269.03</v>
      </c>
      <c r="BG8" s="76">
        <v>583620.63</v>
      </c>
      <c r="BH8" s="76">
        <v>634487.55000000005</v>
      </c>
      <c r="BI8" s="76">
        <v>563705.18999999994</v>
      </c>
      <c r="BJ8" s="76">
        <v>585132.44999999995</v>
      </c>
      <c r="BK8" s="76">
        <v>979039.94</v>
      </c>
      <c r="BL8" s="76">
        <v>621577.64</v>
      </c>
      <c r="BM8" s="76">
        <v>569477.47</v>
      </c>
      <c r="BN8" s="76">
        <v>612051.68000000005</v>
      </c>
      <c r="BO8" s="76">
        <v>594333.35</v>
      </c>
      <c r="BP8" s="91">
        <v>932480.31</v>
      </c>
      <c r="BQ8" s="77"/>
      <c r="BR8" s="71"/>
      <c r="BS8" s="71"/>
      <c r="BT8" s="71"/>
      <c r="BU8" s="72"/>
      <c r="BV8" s="73">
        <v>441739.22</v>
      </c>
      <c r="BW8" s="76">
        <v>330244.67</v>
      </c>
      <c r="BX8" s="76">
        <v>345010.84</v>
      </c>
      <c r="BY8" s="76">
        <v>361430.8</v>
      </c>
      <c r="BZ8" s="76">
        <v>327647.59999999998</v>
      </c>
      <c r="CA8" s="76">
        <v>474758.73</v>
      </c>
      <c r="CB8" s="76">
        <v>770755</v>
      </c>
      <c r="CC8" s="76">
        <v>754128.19</v>
      </c>
      <c r="CD8" s="76">
        <v>670039.12</v>
      </c>
      <c r="CE8" s="76">
        <v>627772.22</v>
      </c>
      <c r="CF8" s="76">
        <v>631843.93999999994</v>
      </c>
      <c r="CG8" s="91">
        <v>1004634.15</v>
      </c>
      <c r="CH8" s="77"/>
      <c r="CI8" s="71"/>
      <c r="CJ8" s="71"/>
      <c r="CK8" s="71"/>
      <c r="CL8" s="93"/>
      <c r="CM8" s="74">
        <v>736632.42</v>
      </c>
      <c r="CN8" s="74">
        <v>608808.92000000004</v>
      </c>
      <c r="CO8" s="74">
        <v>611083.79</v>
      </c>
      <c r="CP8" s="74">
        <v>616564.93999999994</v>
      </c>
      <c r="CQ8" s="74">
        <v>585436.19999999995</v>
      </c>
      <c r="CR8" s="74">
        <v>641435.27</v>
      </c>
      <c r="CS8" s="74">
        <v>1269398.93</v>
      </c>
      <c r="CT8" s="74">
        <v>800294.84</v>
      </c>
      <c r="CU8" s="74">
        <v>655258.01</v>
      </c>
      <c r="CV8" s="74">
        <v>639734.72</v>
      </c>
      <c r="CW8" s="74">
        <v>625433.62</v>
      </c>
      <c r="CX8" s="74">
        <v>924013.95</v>
      </c>
      <c r="CY8" s="117">
        <f>+DG8+DN8+DU8+EB8+EI8+EP8+EW8+FD8+FK8+FR8+FY8+GF8</f>
        <v>8480039.1999999993</v>
      </c>
      <c r="CZ8" s="118">
        <v>0</v>
      </c>
      <c r="DA8" s="118">
        <f>+DI8+DP8+DW8+ED8+EK8+ER8+EY8+FF8+FM8+FT8+GA8+GH8</f>
        <v>234056.40999999997</v>
      </c>
      <c r="DB8" s="118">
        <v>0</v>
      </c>
      <c r="DC8" s="119">
        <v>0</v>
      </c>
      <c r="DD8" s="94"/>
      <c r="DE8" s="94"/>
      <c r="DF8" s="73">
        <f>+CM8</f>
        <v>736632.42</v>
      </c>
      <c r="DG8" s="69">
        <v>736632.42</v>
      </c>
      <c r="DH8" s="71">
        <v>0</v>
      </c>
      <c r="DI8" s="69">
        <v>0</v>
      </c>
      <c r="DJ8" s="71">
        <v>0</v>
      </c>
      <c r="DK8" s="72">
        <v>0</v>
      </c>
      <c r="DL8" s="94"/>
      <c r="DM8" s="76">
        <f>+CN8</f>
        <v>608808.92000000004</v>
      </c>
      <c r="DN8" s="77">
        <v>605573.92000000004</v>
      </c>
      <c r="DO8" s="71"/>
      <c r="DP8" s="77">
        <v>3235</v>
      </c>
      <c r="DQ8" s="71">
        <v>0</v>
      </c>
      <c r="DR8" s="72">
        <v>0</v>
      </c>
      <c r="DS8" s="94"/>
      <c r="DT8" s="76">
        <f>+CO8</f>
        <v>611083.79</v>
      </c>
      <c r="DU8" s="77">
        <v>605278.29</v>
      </c>
      <c r="DV8" s="71"/>
      <c r="DW8" s="77">
        <v>5805.5</v>
      </c>
      <c r="DX8" s="71"/>
      <c r="DY8" s="72">
        <v>0</v>
      </c>
      <c r="DZ8" s="94"/>
      <c r="EA8" s="76">
        <f>+CP8</f>
        <v>616564.93999999994</v>
      </c>
      <c r="EB8" s="77">
        <v>604018.18999999994</v>
      </c>
      <c r="EC8" s="71">
        <v>0</v>
      </c>
      <c r="ED8" s="77">
        <v>12546.75</v>
      </c>
      <c r="EE8" s="71">
        <v>0</v>
      </c>
      <c r="EF8" s="72">
        <v>0</v>
      </c>
      <c r="EG8" s="94"/>
      <c r="EH8" s="76">
        <f t="shared" ref="EH8" si="0">+CQ8</f>
        <v>585436.19999999995</v>
      </c>
      <c r="EI8" s="77">
        <v>565830.19999999995</v>
      </c>
      <c r="EJ8" s="71">
        <v>0</v>
      </c>
      <c r="EK8" s="77">
        <v>19606</v>
      </c>
      <c r="EL8" s="71">
        <v>0</v>
      </c>
      <c r="EM8" s="72">
        <v>0</v>
      </c>
      <c r="EN8" s="94"/>
      <c r="EO8" s="104">
        <f t="shared" ref="EO8" si="1">+CR8</f>
        <v>641435.27</v>
      </c>
      <c r="EP8" s="105">
        <v>593282.87</v>
      </c>
      <c r="EQ8" s="107">
        <v>0</v>
      </c>
      <c r="ER8" s="105">
        <v>48152.4</v>
      </c>
      <c r="ES8" s="107"/>
      <c r="ET8" s="108">
        <v>0</v>
      </c>
      <c r="EU8" s="94"/>
      <c r="EV8" s="104">
        <f t="shared" ref="EV8" si="2">+CS8</f>
        <v>1269398.93</v>
      </c>
      <c r="EW8" s="87">
        <v>1249749.92</v>
      </c>
      <c r="EX8" s="88">
        <v>0</v>
      </c>
      <c r="EY8" s="87">
        <v>19649.009999999998</v>
      </c>
      <c r="EZ8" s="88">
        <v>0</v>
      </c>
      <c r="FA8" s="89">
        <v>0</v>
      </c>
      <c r="FC8" s="76">
        <f>+CT8</f>
        <v>800294.84</v>
      </c>
      <c r="FD8" s="77">
        <v>774348.09</v>
      </c>
      <c r="FE8" s="71">
        <v>0</v>
      </c>
      <c r="FF8" s="77">
        <v>25946.75</v>
      </c>
      <c r="FG8" s="71">
        <v>0</v>
      </c>
      <c r="FH8" s="72">
        <v>0</v>
      </c>
      <c r="FJ8" s="76">
        <f t="shared" ref="FJ8" si="3">+CU8</f>
        <v>655258.01</v>
      </c>
      <c r="FK8" s="77">
        <v>643904.01</v>
      </c>
      <c r="FL8" s="71"/>
      <c r="FM8" s="77">
        <v>11354</v>
      </c>
      <c r="FN8" s="71"/>
      <c r="FO8" s="72">
        <v>0</v>
      </c>
      <c r="FQ8" s="76">
        <f t="shared" ref="FQ8" si="4">+CV8</f>
        <v>639734.72</v>
      </c>
      <c r="FR8" s="77">
        <v>622309.72</v>
      </c>
      <c r="FS8" s="71">
        <v>0</v>
      </c>
      <c r="FT8" s="77">
        <v>17425</v>
      </c>
      <c r="FU8" s="71">
        <v>0</v>
      </c>
      <c r="FV8" s="72">
        <v>0</v>
      </c>
      <c r="FX8" s="115">
        <f t="shared" ref="FX8" si="5">+CW8</f>
        <v>625433.62</v>
      </c>
      <c r="FY8" s="118">
        <v>618206.87</v>
      </c>
      <c r="FZ8" s="118">
        <v>0</v>
      </c>
      <c r="GA8" s="118">
        <v>7226.75</v>
      </c>
      <c r="GB8" s="118">
        <v>0</v>
      </c>
      <c r="GC8" s="119">
        <v>0</v>
      </c>
      <c r="GE8" s="128">
        <f t="shared" ref="GE8" si="6">+CX8</f>
        <v>924013.95</v>
      </c>
      <c r="GF8" s="132">
        <v>860904.7</v>
      </c>
      <c r="GG8" s="133">
        <v>0</v>
      </c>
      <c r="GH8" s="132">
        <v>63109.25</v>
      </c>
      <c r="GI8" s="133">
        <v>0</v>
      </c>
      <c r="GJ8" s="134">
        <v>0</v>
      </c>
    </row>
    <row r="9" spans="2:192" s="66" customFormat="1" ht="70.5" customHeight="1" thickBot="1" x14ac:dyDescent="0.45">
      <c r="B9" s="250" t="s">
        <v>24</v>
      </c>
      <c r="C9" s="251"/>
      <c r="D9" s="251"/>
      <c r="E9" s="252"/>
      <c r="F9" s="96">
        <f t="shared" ref="F9:Q9" si="7">SUM(F7:F8)</f>
        <v>832589.86</v>
      </c>
      <c r="G9" s="96">
        <f t="shared" si="7"/>
        <v>1498599.71</v>
      </c>
      <c r="H9" s="96">
        <f t="shared" si="7"/>
        <v>1395098.36</v>
      </c>
      <c r="I9" s="96">
        <f t="shared" si="7"/>
        <v>1359647.09</v>
      </c>
      <c r="J9" s="96">
        <f t="shared" si="7"/>
        <v>1432029.18</v>
      </c>
      <c r="K9" s="96">
        <f t="shared" si="7"/>
        <v>1230796.78</v>
      </c>
      <c r="L9" s="96">
        <f t="shared" si="7"/>
        <v>1701303.12</v>
      </c>
      <c r="M9" s="96">
        <f t="shared" si="7"/>
        <v>923892.59</v>
      </c>
      <c r="N9" s="96">
        <f t="shared" si="7"/>
        <v>1151577.6399999999</v>
      </c>
      <c r="O9" s="96">
        <f t="shared" si="7"/>
        <v>1166372.25</v>
      </c>
      <c r="P9" s="96">
        <f t="shared" si="7"/>
        <v>1316334.78</v>
      </c>
      <c r="Q9" s="78">
        <f t="shared" si="7"/>
        <v>1306406.3500000001</v>
      </c>
      <c r="R9" s="68"/>
      <c r="S9" s="97"/>
      <c r="T9" s="68"/>
      <c r="U9" s="68"/>
      <c r="V9" s="68"/>
      <c r="W9" s="96">
        <f t="shared" ref="W9:AH9" si="8">SUM(W7:W8)</f>
        <v>805618.16</v>
      </c>
      <c r="X9" s="96">
        <f t="shared" si="8"/>
        <v>933073.02</v>
      </c>
      <c r="Y9" s="96">
        <f t="shared" si="8"/>
        <v>1065381.23</v>
      </c>
      <c r="Z9" s="96">
        <f t="shared" si="8"/>
        <v>1016077.1</v>
      </c>
      <c r="AA9" s="96">
        <f t="shared" si="8"/>
        <v>1151132.69</v>
      </c>
      <c r="AB9" s="96">
        <f t="shared" si="8"/>
        <v>1138679.04</v>
      </c>
      <c r="AC9" s="96">
        <f t="shared" si="8"/>
        <v>1506320.44</v>
      </c>
      <c r="AD9" s="96">
        <f t="shared" si="8"/>
        <v>1111423.79</v>
      </c>
      <c r="AE9" s="96">
        <f t="shared" si="8"/>
        <v>960933.64</v>
      </c>
      <c r="AF9" s="96">
        <f t="shared" si="8"/>
        <v>1357262.75</v>
      </c>
      <c r="AG9" s="96">
        <f t="shared" si="8"/>
        <v>1810696.14</v>
      </c>
      <c r="AH9" s="78">
        <f t="shared" si="8"/>
        <v>1370283.94</v>
      </c>
      <c r="AI9" s="68"/>
      <c r="AJ9" s="68"/>
      <c r="AK9" s="68"/>
      <c r="AL9" s="68"/>
      <c r="AM9" s="68"/>
      <c r="AN9" s="96">
        <f t="shared" ref="AN9:AY9" si="9">SUM(AN7:AN8)</f>
        <v>1521581.31</v>
      </c>
      <c r="AO9" s="96">
        <f t="shared" si="9"/>
        <v>1312932.96</v>
      </c>
      <c r="AP9" s="96">
        <f t="shared" si="9"/>
        <v>1873159.87</v>
      </c>
      <c r="AQ9" s="96">
        <f t="shared" si="9"/>
        <v>1750450.4500000002</v>
      </c>
      <c r="AR9" s="96">
        <f t="shared" si="9"/>
        <v>2070047.28</v>
      </c>
      <c r="AS9" s="96">
        <f t="shared" si="9"/>
        <v>1497871.03</v>
      </c>
      <c r="AT9" s="96">
        <f t="shared" si="9"/>
        <v>2190128.1</v>
      </c>
      <c r="AU9" s="96">
        <f t="shared" si="9"/>
        <v>1607986.2999999998</v>
      </c>
      <c r="AV9" s="96">
        <f t="shared" si="9"/>
        <v>1467899.4300000002</v>
      </c>
      <c r="AW9" s="96">
        <f t="shared" si="9"/>
        <v>1368699.43</v>
      </c>
      <c r="AX9" s="96">
        <f t="shared" si="9"/>
        <v>2167305.09</v>
      </c>
      <c r="AY9" s="78">
        <f t="shared" si="9"/>
        <v>2138003.2799999998</v>
      </c>
      <c r="AZ9" s="68"/>
      <c r="BA9" s="68"/>
      <c r="BB9" s="68"/>
      <c r="BC9" s="68"/>
      <c r="BD9" s="68"/>
      <c r="BE9" s="96">
        <f t="shared" ref="BE9:BP9" si="10">SUM(BE7:BE8)</f>
        <v>1095147.8899999999</v>
      </c>
      <c r="BF9" s="96">
        <f t="shared" si="10"/>
        <v>1199269.26</v>
      </c>
      <c r="BG9" s="96">
        <f t="shared" si="10"/>
        <v>1137985.29</v>
      </c>
      <c r="BH9" s="96">
        <f t="shared" si="10"/>
        <v>1287580.57</v>
      </c>
      <c r="BI9" s="96">
        <f t="shared" si="10"/>
        <v>1243231.52</v>
      </c>
      <c r="BJ9" s="96">
        <f t="shared" si="10"/>
        <v>2214585.7599999998</v>
      </c>
      <c r="BK9" s="96">
        <f t="shared" si="10"/>
        <v>2080779.23</v>
      </c>
      <c r="BL9" s="96">
        <f t="shared" si="10"/>
        <v>1387559.8900000001</v>
      </c>
      <c r="BM9" s="96">
        <f t="shared" si="10"/>
        <v>1354620.7</v>
      </c>
      <c r="BN9" s="96">
        <f t="shared" si="10"/>
        <v>1426001.79</v>
      </c>
      <c r="BO9" s="96">
        <f t="shared" si="10"/>
        <v>1591278.8599999999</v>
      </c>
      <c r="BP9" s="96">
        <f t="shared" si="10"/>
        <v>2318334.88</v>
      </c>
      <c r="BQ9" s="68"/>
      <c r="BR9" s="68"/>
      <c r="BS9" s="68"/>
      <c r="BT9" s="68"/>
      <c r="BU9" s="68"/>
      <c r="BV9" s="96">
        <f t="shared" ref="BV9:CG9" si="11">SUM(BV7:BV8)</f>
        <v>1082919.4099999999</v>
      </c>
      <c r="BW9" s="96">
        <f t="shared" si="11"/>
        <v>959913.92999999993</v>
      </c>
      <c r="BX9" s="96">
        <f t="shared" si="11"/>
        <v>1540062.3800000001</v>
      </c>
      <c r="BY9" s="96">
        <f t="shared" si="11"/>
        <v>1063258.92</v>
      </c>
      <c r="BZ9" s="96">
        <f t="shared" si="11"/>
        <v>1241179.92</v>
      </c>
      <c r="CA9" s="96">
        <f t="shared" si="11"/>
        <v>1251963.19</v>
      </c>
      <c r="CB9" s="96">
        <f t="shared" si="11"/>
        <v>1892915.88</v>
      </c>
      <c r="CC9" s="96">
        <f t="shared" si="11"/>
        <v>1637116.24</v>
      </c>
      <c r="CD9" s="96">
        <f t="shared" si="11"/>
        <v>1520010.29</v>
      </c>
      <c r="CE9" s="96">
        <f t="shared" si="11"/>
        <v>1772687.91</v>
      </c>
      <c r="CF9" s="96">
        <f t="shared" si="11"/>
        <v>1772065.22</v>
      </c>
      <c r="CG9" s="96">
        <f t="shared" si="11"/>
        <v>2565183.48</v>
      </c>
      <c r="CH9" s="68"/>
      <c r="CI9" s="68"/>
      <c r="CJ9" s="68"/>
      <c r="CK9" s="68"/>
      <c r="CL9" s="68"/>
      <c r="CM9" s="75">
        <f t="shared" ref="CM9:CX9" si="12">SUM(CM7:CM8)</f>
        <v>1778647.19</v>
      </c>
      <c r="CN9" s="75">
        <f t="shared" si="12"/>
        <v>1968263.04</v>
      </c>
      <c r="CO9" s="75">
        <f t="shared" si="12"/>
        <v>2080019.36</v>
      </c>
      <c r="CP9" s="75">
        <f>SUM(CP7:CP8)</f>
        <v>2042723.6199999999</v>
      </c>
      <c r="CQ9" s="75">
        <f t="shared" si="12"/>
        <v>1721797.88</v>
      </c>
      <c r="CR9" s="75">
        <f t="shared" si="12"/>
        <v>2085239.36</v>
      </c>
      <c r="CS9" s="75">
        <f t="shared" si="12"/>
        <v>3031082.58</v>
      </c>
      <c r="CT9" s="75">
        <f t="shared" si="12"/>
        <v>2147537.52</v>
      </c>
      <c r="CU9" s="75">
        <f t="shared" si="12"/>
        <v>1918267.74</v>
      </c>
      <c r="CV9" s="75">
        <f t="shared" si="12"/>
        <v>1768373.72</v>
      </c>
      <c r="CW9" s="75">
        <f t="shared" si="12"/>
        <v>1972169.8199999998</v>
      </c>
      <c r="CX9" s="75">
        <f t="shared" si="12"/>
        <v>2770722.95</v>
      </c>
      <c r="CY9" s="68"/>
      <c r="CZ9" s="68"/>
      <c r="DA9" s="68"/>
      <c r="DB9" s="68"/>
      <c r="DC9" s="68"/>
      <c r="DD9" s="94"/>
      <c r="DE9" s="94"/>
      <c r="DF9" s="78">
        <f>SUM(DF7:DF8)</f>
        <v>1778647.19</v>
      </c>
      <c r="DG9" s="256"/>
      <c r="DH9" s="257"/>
      <c r="DI9" s="257"/>
      <c r="DJ9" s="257"/>
      <c r="DK9" s="257"/>
      <c r="DL9" s="94"/>
      <c r="DM9" s="78">
        <f>SUM(DM7:DM8)</f>
        <v>1968263.04</v>
      </c>
      <c r="DN9" s="68"/>
      <c r="DO9" s="68"/>
      <c r="DP9" s="68"/>
      <c r="DQ9" s="68"/>
      <c r="DR9" s="68"/>
      <c r="DS9" s="94"/>
      <c r="DT9" s="78">
        <f>SUM(DT7:DT8)</f>
        <v>2080019.36</v>
      </c>
      <c r="DU9" s="68"/>
      <c r="DV9" s="68"/>
      <c r="DW9" s="68"/>
      <c r="DX9" s="68"/>
      <c r="DY9" s="68"/>
      <c r="DZ9" s="94"/>
      <c r="EA9" s="78">
        <f>SUM(EA7:EA8)</f>
        <v>2042723.6199999999</v>
      </c>
      <c r="EB9" s="68"/>
      <c r="EC9" s="68"/>
      <c r="ED9" s="68"/>
      <c r="EE9" s="68"/>
      <c r="EF9" s="68"/>
      <c r="EG9" s="94"/>
      <c r="EH9" s="78">
        <f>SUM(EH7:EH8)</f>
        <v>1721797.88</v>
      </c>
      <c r="EI9" s="68"/>
      <c r="EJ9" s="68"/>
      <c r="EK9" s="68"/>
      <c r="EL9" s="68"/>
      <c r="EM9" s="68"/>
      <c r="EN9" s="94"/>
      <c r="EO9" s="109">
        <f>SUM(EO7:EO8)</f>
        <v>2085239.36</v>
      </c>
      <c r="EP9" s="110"/>
      <c r="EQ9" s="110"/>
      <c r="ER9" s="110"/>
      <c r="ES9" s="110"/>
      <c r="ET9" s="110"/>
      <c r="EU9" s="94"/>
      <c r="EV9" s="109">
        <f>SUM(EV7:EV8)</f>
        <v>3031082.58</v>
      </c>
      <c r="EW9" s="258"/>
      <c r="EX9" s="259"/>
      <c r="EY9" s="259"/>
      <c r="EZ9" s="259"/>
      <c r="FA9" s="259"/>
      <c r="FC9" s="78">
        <f>SUM(FC7:FC8)</f>
        <v>2147537.52</v>
      </c>
      <c r="FD9" s="256"/>
      <c r="FE9" s="257"/>
      <c r="FF9" s="257"/>
      <c r="FG9" s="257"/>
      <c r="FH9" s="257"/>
      <c r="FJ9" s="78">
        <f>SUM(FJ7:FJ8)</f>
        <v>1918267.74</v>
      </c>
      <c r="FK9" s="256"/>
      <c r="FL9" s="257"/>
      <c r="FM9" s="257"/>
      <c r="FN9" s="257"/>
      <c r="FO9" s="257"/>
      <c r="FQ9" s="78">
        <f>SUM(FQ7:FQ8)</f>
        <v>1768373.72</v>
      </c>
      <c r="FR9" s="267"/>
      <c r="FS9" s="268"/>
      <c r="FT9" s="268"/>
      <c r="FU9" s="268"/>
      <c r="FV9" s="268"/>
      <c r="FX9" s="78">
        <f>SUM(FX7:FX8)</f>
        <v>1972169.8199999998</v>
      </c>
      <c r="FY9" s="256"/>
      <c r="FZ9" s="257"/>
      <c r="GA9" s="257"/>
      <c r="GB9" s="257"/>
      <c r="GC9" s="257"/>
      <c r="GE9" s="135">
        <f>SUM(GE7:GE8)</f>
        <v>2770722.95</v>
      </c>
      <c r="GF9" s="269"/>
      <c r="GG9" s="270"/>
      <c r="GH9" s="270"/>
      <c r="GI9" s="270"/>
      <c r="GJ9" s="270"/>
    </row>
    <row r="10" spans="2:192" ht="63" customHeight="1" thickBot="1" x14ac:dyDescent="0.4">
      <c r="B10" s="253"/>
      <c r="C10" s="254"/>
      <c r="D10" s="254"/>
      <c r="E10" s="255"/>
      <c r="F10" s="271">
        <f>SUM(F9:Q9)</f>
        <v>15314647.709999999</v>
      </c>
      <c r="G10" s="272"/>
      <c r="H10" s="272"/>
      <c r="I10" s="272"/>
      <c r="J10" s="272"/>
      <c r="K10" s="272"/>
      <c r="L10" s="272"/>
      <c r="M10" s="272"/>
      <c r="N10" s="272"/>
      <c r="O10" s="272"/>
      <c r="P10" s="272"/>
      <c r="Q10" s="273"/>
      <c r="R10" s="98"/>
      <c r="S10" s="98"/>
      <c r="T10" s="98"/>
      <c r="U10" s="98"/>
      <c r="V10" s="98"/>
      <c r="W10" s="271">
        <f>SUM(W9:AH9)</f>
        <v>14226881.939999999</v>
      </c>
      <c r="X10" s="272"/>
      <c r="Y10" s="272"/>
      <c r="Z10" s="272"/>
      <c r="AA10" s="272"/>
      <c r="AB10" s="272"/>
      <c r="AC10" s="272"/>
      <c r="AD10" s="272"/>
      <c r="AE10" s="272"/>
      <c r="AF10" s="272"/>
      <c r="AG10" s="272"/>
      <c r="AH10" s="273"/>
      <c r="AI10" s="98"/>
      <c r="AJ10" s="98"/>
      <c r="AK10" s="98"/>
      <c r="AL10" s="98"/>
      <c r="AM10" s="98"/>
      <c r="AN10" s="271">
        <f>SUM(AN9:AY9)</f>
        <v>20966064.530000001</v>
      </c>
      <c r="AO10" s="272"/>
      <c r="AP10" s="272"/>
      <c r="AQ10" s="272"/>
      <c r="AR10" s="272"/>
      <c r="AS10" s="272"/>
      <c r="AT10" s="272"/>
      <c r="AU10" s="272"/>
      <c r="AV10" s="272"/>
      <c r="AW10" s="272"/>
      <c r="AX10" s="272"/>
      <c r="AY10" s="273"/>
      <c r="AZ10" s="98"/>
      <c r="BA10" s="98"/>
      <c r="BB10" s="98"/>
      <c r="BC10" s="98"/>
      <c r="BD10" s="98"/>
      <c r="BE10" s="271">
        <f>SUM(BE9:BP9)</f>
        <v>18336375.639999997</v>
      </c>
      <c r="BF10" s="272"/>
      <c r="BG10" s="272"/>
      <c r="BH10" s="272"/>
      <c r="BI10" s="272"/>
      <c r="BJ10" s="272"/>
      <c r="BK10" s="272"/>
      <c r="BL10" s="272"/>
      <c r="BM10" s="272"/>
      <c r="BN10" s="272"/>
      <c r="BO10" s="272"/>
      <c r="BP10" s="273"/>
      <c r="BQ10" s="98"/>
      <c r="BR10" s="98"/>
      <c r="BS10" s="98"/>
      <c r="BT10" s="98"/>
      <c r="BU10" s="98"/>
      <c r="BV10" s="271">
        <f>SUM(BV9:CG9)</f>
        <v>18299276.77</v>
      </c>
      <c r="BW10" s="272"/>
      <c r="BX10" s="272"/>
      <c r="BY10" s="272"/>
      <c r="BZ10" s="272"/>
      <c r="CA10" s="272"/>
      <c r="CB10" s="272"/>
      <c r="CC10" s="272"/>
      <c r="CD10" s="272"/>
      <c r="CE10" s="272"/>
      <c r="CF10" s="272"/>
      <c r="CG10" s="273"/>
      <c r="CH10" s="98"/>
      <c r="CI10" s="98"/>
      <c r="CJ10" s="98"/>
      <c r="CK10" s="98"/>
      <c r="CL10" s="98"/>
      <c r="CM10" s="271">
        <f>SUM(CM9:CX9)</f>
        <v>25284844.779999997</v>
      </c>
      <c r="CN10" s="272"/>
      <c r="CO10" s="272"/>
      <c r="CP10" s="272"/>
      <c r="CQ10" s="272"/>
      <c r="CR10" s="272"/>
      <c r="CS10" s="272"/>
      <c r="CT10" s="272"/>
      <c r="CU10" s="272"/>
      <c r="CV10" s="272"/>
      <c r="CW10" s="272"/>
      <c r="CX10" s="272"/>
      <c r="CY10" s="272"/>
      <c r="CZ10" s="272"/>
      <c r="DA10" s="272"/>
      <c r="DB10" s="272"/>
      <c r="DC10" s="273"/>
      <c r="EB10" s="97"/>
      <c r="EC10" s="97"/>
      <c r="EP10" s="112"/>
      <c r="EW10" s="67"/>
      <c r="FD10" s="67"/>
    </row>
    <row r="11" spans="2:192" ht="51" customHeight="1" x14ac:dyDescent="0.35">
      <c r="EB11" s="97"/>
      <c r="EC11" s="97"/>
      <c r="EP11" s="112"/>
    </row>
    <row r="12" spans="2:192" ht="36" x14ac:dyDescent="0.55000000000000004">
      <c r="B12" s="140" t="s">
        <v>177</v>
      </c>
      <c r="C12" s="99"/>
      <c r="D12" s="99"/>
      <c r="E12" s="99"/>
      <c r="F12" s="99"/>
      <c r="G12" s="99"/>
      <c r="H12" s="99"/>
      <c r="I12" s="99"/>
      <c r="J12" s="99"/>
      <c r="K12" s="99"/>
      <c r="L12" s="99"/>
      <c r="M12" s="99"/>
      <c r="N12" s="99"/>
      <c r="O12" s="99"/>
      <c r="P12" s="99"/>
      <c r="Q12" s="99"/>
      <c r="R12" s="99"/>
      <c r="S12" s="99"/>
      <c r="T12" s="99"/>
      <c r="U12" s="99"/>
      <c r="V12" s="99"/>
    </row>
    <row r="13" spans="2:192" ht="26.25" x14ac:dyDescent="0.4">
      <c r="B13" s="100"/>
      <c r="C13" s="99"/>
      <c r="D13" s="99"/>
      <c r="E13" s="99"/>
      <c r="F13" s="99"/>
      <c r="G13" s="99"/>
      <c r="H13" s="99"/>
      <c r="I13" s="99"/>
      <c r="J13" s="99"/>
      <c r="K13" s="99"/>
      <c r="L13" s="99"/>
      <c r="M13" s="99"/>
      <c r="N13" s="99"/>
      <c r="O13" s="99"/>
      <c r="P13" s="99"/>
      <c r="Q13" s="99"/>
      <c r="R13" s="99"/>
      <c r="S13" s="99"/>
      <c r="T13" s="99"/>
      <c r="U13" s="99"/>
      <c r="V13" s="99"/>
    </row>
    <row r="14" spans="2:192" ht="26.25" x14ac:dyDescent="0.4">
      <c r="B14" s="100"/>
      <c r="C14" s="99"/>
      <c r="D14" s="99"/>
      <c r="E14" s="99"/>
      <c r="F14" s="99"/>
      <c r="G14" s="99"/>
      <c r="H14" s="99"/>
      <c r="I14" s="99"/>
      <c r="J14" s="99"/>
      <c r="K14" s="99"/>
      <c r="L14" s="99"/>
      <c r="M14" s="99"/>
      <c r="N14" s="99"/>
      <c r="O14" s="99"/>
      <c r="P14" s="99"/>
      <c r="Q14" s="99"/>
      <c r="R14" s="99"/>
      <c r="S14" s="99"/>
      <c r="T14" s="99"/>
      <c r="U14" s="99"/>
      <c r="V14" s="99"/>
    </row>
    <row r="15" spans="2:192" ht="26.25" x14ac:dyDescent="0.4">
      <c r="B15" s="100"/>
      <c r="C15" s="99"/>
      <c r="D15" s="99"/>
      <c r="E15" s="99"/>
      <c r="F15" s="99"/>
      <c r="G15" s="99"/>
      <c r="H15" s="99"/>
      <c r="I15" s="99"/>
      <c r="J15" s="99"/>
      <c r="K15" s="99"/>
      <c r="L15" s="99"/>
      <c r="M15" s="99"/>
      <c r="N15" s="99"/>
      <c r="O15" s="99"/>
      <c r="P15" s="99"/>
      <c r="Q15" s="99"/>
      <c r="R15" s="99"/>
      <c r="S15" s="99"/>
      <c r="T15" s="99"/>
      <c r="U15" s="99"/>
      <c r="V15" s="99"/>
    </row>
    <row r="16" spans="2:192" ht="26.25" x14ac:dyDescent="0.4">
      <c r="B16" s="100"/>
      <c r="D16" s="99"/>
      <c r="E16" s="99"/>
      <c r="F16" s="99"/>
      <c r="G16" s="99"/>
      <c r="H16" s="99"/>
      <c r="I16" s="99"/>
      <c r="J16" s="99"/>
      <c r="K16" s="99"/>
      <c r="L16" s="99"/>
      <c r="M16" s="99"/>
      <c r="N16" s="99"/>
      <c r="O16" s="99"/>
      <c r="P16" s="99"/>
      <c r="Q16" s="99"/>
      <c r="R16" s="99"/>
      <c r="S16" s="99"/>
      <c r="T16" s="99"/>
      <c r="U16" s="99"/>
      <c r="V16" s="99"/>
    </row>
    <row r="17" spans="2:95" ht="26.25" x14ac:dyDescent="0.4">
      <c r="B17" s="100"/>
      <c r="C17" s="99"/>
      <c r="D17" s="99"/>
      <c r="E17" s="99"/>
      <c r="F17" s="99"/>
      <c r="G17" s="99"/>
      <c r="H17" s="99"/>
      <c r="I17" s="99"/>
      <c r="J17" s="99"/>
      <c r="K17" s="99"/>
      <c r="L17" s="99"/>
      <c r="M17" s="99"/>
      <c r="N17" s="99"/>
      <c r="O17" s="99"/>
      <c r="P17" s="99"/>
      <c r="Q17" s="99"/>
      <c r="R17" s="99"/>
      <c r="S17" s="99"/>
      <c r="T17" s="99"/>
      <c r="U17" s="99"/>
      <c r="V17" s="99"/>
    </row>
    <row r="20" spans="2:95" x14ac:dyDescent="0.35">
      <c r="D20" s="266"/>
      <c r="E20" s="266"/>
    </row>
    <row r="21" spans="2:95" x14ac:dyDescent="0.35">
      <c r="D21" s="266"/>
      <c r="E21" s="266"/>
    </row>
    <row r="22" spans="2:95" x14ac:dyDescent="0.35">
      <c r="D22" s="266"/>
      <c r="E22" s="266"/>
      <c r="CQ22" s="99"/>
    </row>
  </sheetData>
  <mergeCells count="122">
    <mergeCell ref="D20:E20"/>
    <mergeCell ref="D21:E21"/>
    <mergeCell ref="D22:E22"/>
    <mergeCell ref="FR9:FV9"/>
    <mergeCell ref="FY9:GC9"/>
    <mergeCell ref="GF9:GJ9"/>
    <mergeCell ref="F10:Q10"/>
    <mergeCell ref="W10:AH10"/>
    <mergeCell ref="AN10:AY10"/>
    <mergeCell ref="BE10:BP10"/>
    <mergeCell ref="BV10:CG10"/>
    <mergeCell ref="CM10:DC10"/>
    <mergeCell ref="GH5:GH6"/>
    <mergeCell ref="GI5:GI6"/>
    <mergeCell ref="GJ5:GJ6"/>
    <mergeCell ref="B7:B8"/>
    <mergeCell ref="C7:C8"/>
    <mergeCell ref="B9:E10"/>
    <mergeCell ref="DG9:DK9"/>
    <mergeCell ref="EW9:FA9"/>
    <mergeCell ref="FD9:FH9"/>
    <mergeCell ref="FK9:FO9"/>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FL5:FL6"/>
    <mergeCell ref="FM5:FM6"/>
    <mergeCell ref="FN5:FN6"/>
    <mergeCell ref="FO5:FO6"/>
    <mergeCell ref="EZ5:EZ6"/>
    <mergeCell ref="FA5:FA6"/>
    <mergeCell ref="FD5:FD6"/>
    <mergeCell ref="FE5:FE6"/>
    <mergeCell ref="FF5:FF6"/>
    <mergeCell ref="FG5:FG6"/>
    <mergeCell ref="ER5:ER6"/>
    <mergeCell ref="ES5:ES6"/>
    <mergeCell ref="ET5:ET6"/>
    <mergeCell ref="EW5:EW6"/>
    <mergeCell ref="EX5:EX6"/>
    <mergeCell ref="EY5:EY6"/>
    <mergeCell ref="EJ5:EJ6"/>
    <mergeCell ref="EK5:EK6"/>
    <mergeCell ref="EL5:EL6"/>
    <mergeCell ref="EM5:EM6"/>
    <mergeCell ref="EP5:EP6"/>
    <mergeCell ref="EQ5:EQ6"/>
    <mergeCell ref="EB5:EB6"/>
    <mergeCell ref="EC5:EC6"/>
    <mergeCell ref="ED5:ED6"/>
    <mergeCell ref="EE5:EE6"/>
    <mergeCell ref="EF5:EF6"/>
    <mergeCell ref="EI5:EI6"/>
    <mergeCell ref="DR5:DR6"/>
    <mergeCell ref="DU5:DU6"/>
    <mergeCell ref="DV5:DV6"/>
    <mergeCell ref="DW5:DW6"/>
    <mergeCell ref="DX5:DX6"/>
    <mergeCell ref="DY5:DY6"/>
    <mergeCell ref="DN5:DN6"/>
    <mergeCell ref="DO5:DO6"/>
    <mergeCell ref="DP5:DP6"/>
    <mergeCell ref="DQ5:DQ6"/>
    <mergeCell ref="DA5:DA6"/>
    <mergeCell ref="DB5:DB6"/>
    <mergeCell ref="DC5:DC6"/>
    <mergeCell ref="DG5:DG6"/>
    <mergeCell ref="DH5:DH6"/>
    <mergeCell ref="DI5:DI6"/>
    <mergeCell ref="CZ5:CZ6"/>
    <mergeCell ref="BS5:BS6"/>
    <mergeCell ref="BT5:BT6"/>
    <mergeCell ref="BU5:BU6"/>
    <mergeCell ref="BV5:CG5"/>
    <mergeCell ref="CH5:CH6"/>
    <mergeCell ref="CI5:CI6"/>
    <mergeCell ref="DJ5:DJ6"/>
    <mergeCell ref="DK5:DK6"/>
    <mergeCell ref="AM5:AM6"/>
    <mergeCell ref="AN5:AY5"/>
    <mergeCell ref="AZ5:AZ6"/>
    <mergeCell ref="BA5:BA6"/>
    <mergeCell ref="CJ5:CJ6"/>
    <mergeCell ref="CK5:CK6"/>
    <mergeCell ref="CL5:CL6"/>
    <mergeCell ref="CM5:CX5"/>
    <mergeCell ref="CY5:CY6"/>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s>
  <printOptions horizontalCentered="1"/>
  <pageMargins left="0.19685039370078741" right="0.19685039370078741" top="0.94488188976377963" bottom="0.74803149606299213" header="0.31496062992125984" footer="0.31496062992125984"/>
  <pageSetup paperSize="17" scale="2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D73"/>
  <sheetViews>
    <sheetView view="pageBreakPreview" topLeftCell="A11" zoomScale="130" zoomScaleNormal="110" zoomScaleSheetLayoutView="130" workbookViewId="0">
      <selection activeCell="B7" sqref="B7"/>
    </sheetView>
  </sheetViews>
  <sheetFormatPr baseColWidth="10" defaultRowHeight="16.5" x14ac:dyDescent="0.3"/>
  <cols>
    <col min="1" max="1" width="2.140625" style="56" customWidth="1"/>
    <col min="2" max="2" width="21.140625" style="56" customWidth="1"/>
    <col min="3" max="3" width="59" style="56" customWidth="1"/>
    <col min="4" max="4" width="24" style="56" customWidth="1"/>
    <col min="5" max="16384" width="11.42578125" style="56"/>
  </cols>
  <sheetData>
    <row r="1" spans="2:4" ht="23.25" hidden="1" x14ac:dyDescent="0.35">
      <c r="B1" s="274" t="s">
        <v>68</v>
      </c>
      <c r="C1" s="274"/>
      <c r="D1" s="274"/>
    </row>
    <row r="2" spans="2:4" hidden="1" x14ac:dyDescent="0.3"/>
    <row r="3" spans="2:4" ht="409.5" hidden="1" customHeight="1" x14ac:dyDescent="0.3">
      <c r="B3" s="275" t="s">
        <v>74</v>
      </c>
      <c r="C3" s="275"/>
      <c r="D3" s="275"/>
    </row>
    <row r="4" spans="2:4" hidden="1" x14ac:dyDescent="0.3"/>
    <row r="6" spans="2:4" s="59" customFormat="1" ht="38.25" customHeight="1" x14ac:dyDescent="0.25">
      <c r="B6" s="57" t="s">
        <v>69</v>
      </c>
      <c r="C6" s="58" t="s">
        <v>70</v>
      </c>
      <c r="D6" s="57" t="s">
        <v>71</v>
      </c>
    </row>
    <row r="7" spans="2:4" s="62" customFormat="1" x14ac:dyDescent="0.25">
      <c r="B7" s="60" t="s">
        <v>81</v>
      </c>
      <c r="C7" s="60" t="s">
        <v>105</v>
      </c>
      <c r="D7" s="61" t="s">
        <v>72</v>
      </c>
    </row>
    <row r="8" spans="2:4" s="62" customFormat="1" x14ac:dyDescent="0.25">
      <c r="B8" s="60" t="s">
        <v>80</v>
      </c>
      <c r="C8" s="60" t="s">
        <v>106</v>
      </c>
      <c r="D8" s="61" t="s">
        <v>72</v>
      </c>
    </row>
    <row r="9" spans="2:4" s="62" customFormat="1" x14ac:dyDescent="0.25">
      <c r="B9" s="60" t="s">
        <v>82</v>
      </c>
      <c r="C9" s="60" t="s">
        <v>107</v>
      </c>
      <c r="D9" s="61" t="s">
        <v>72</v>
      </c>
    </row>
    <row r="10" spans="2:4" s="62" customFormat="1" x14ac:dyDescent="0.25">
      <c r="B10" s="60" t="s">
        <v>83</v>
      </c>
      <c r="C10" s="60" t="s">
        <v>108</v>
      </c>
      <c r="D10" s="61" t="s">
        <v>72</v>
      </c>
    </row>
    <row r="11" spans="2:4" s="62" customFormat="1" x14ac:dyDescent="0.25">
      <c r="B11" s="60" t="s">
        <v>84</v>
      </c>
      <c r="C11" s="60" t="s">
        <v>109</v>
      </c>
      <c r="D11" s="61" t="s">
        <v>72</v>
      </c>
    </row>
    <row r="12" spans="2:4" s="62" customFormat="1" x14ac:dyDescent="0.25">
      <c r="B12" s="60" t="s">
        <v>85</v>
      </c>
      <c r="C12" s="60" t="s">
        <v>110</v>
      </c>
      <c r="D12" s="61" t="s">
        <v>72</v>
      </c>
    </row>
    <row r="13" spans="2:4" s="62" customFormat="1" x14ac:dyDescent="0.25">
      <c r="B13" s="60" t="s">
        <v>86</v>
      </c>
      <c r="C13" s="60" t="s">
        <v>111</v>
      </c>
      <c r="D13" s="61" t="s">
        <v>72</v>
      </c>
    </row>
    <row r="14" spans="2:4" s="62" customFormat="1" x14ac:dyDescent="0.25">
      <c r="B14" s="60" t="s">
        <v>79</v>
      </c>
      <c r="C14" s="60" t="s">
        <v>112</v>
      </c>
      <c r="D14" s="61" t="s">
        <v>72</v>
      </c>
    </row>
    <row r="15" spans="2:4" x14ac:dyDescent="0.3">
      <c r="B15" s="60" t="s">
        <v>87</v>
      </c>
      <c r="C15" s="60" t="s">
        <v>113</v>
      </c>
      <c r="D15" s="61" t="s">
        <v>72</v>
      </c>
    </row>
    <row r="16" spans="2:4" x14ac:dyDescent="0.3">
      <c r="B16" s="60" t="s">
        <v>88</v>
      </c>
      <c r="C16" s="60" t="s">
        <v>114</v>
      </c>
      <c r="D16" s="61" t="s">
        <v>72</v>
      </c>
    </row>
    <row r="17" spans="2:4" x14ac:dyDescent="0.3">
      <c r="B17" s="60" t="s">
        <v>89</v>
      </c>
      <c r="C17" s="60" t="s">
        <v>115</v>
      </c>
      <c r="D17" s="61" t="s">
        <v>72</v>
      </c>
    </row>
    <row r="18" spans="2:4" x14ac:dyDescent="0.3">
      <c r="B18" s="60" t="s">
        <v>90</v>
      </c>
      <c r="C18" s="60" t="s">
        <v>116</v>
      </c>
      <c r="D18" s="61" t="s">
        <v>72</v>
      </c>
    </row>
    <row r="19" spans="2:4" x14ac:dyDescent="0.3">
      <c r="B19" s="60" t="s">
        <v>91</v>
      </c>
      <c r="C19" s="60" t="s">
        <v>117</v>
      </c>
      <c r="D19" s="61" t="s">
        <v>72</v>
      </c>
    </row>
    <row r="20" spans="2:4" hidden="1" x14ac:dyDescent="0.3">
      <c r="B20" s="60" t="s">
        <v>92</v>
      </c>
      <c r="C20" s="60" t="s">
        <v>118</v>
      </c>
      <c r="D20" s="61" t="s">
        <v>73</v>
      </c>
    </row>
    <row r="21" spans="2:4" hidden="1" x14ac:dyDescent="0.3">
      <c r="B21" s="60" t="s">
        <v>93</v>
      </c>
      <c r="C21" s="60" t="s">
        <v>119</v>
      </c>
      <c r="D21" s="61" t="s">
        <v>73</v>
      </c>
    </row>
    <row r="22" spans="2:4" hidden="1" x14ac:dyDescent="0.3">
      <c r="B22" s="60" t="s">
        <v>97</v>
      </c>
      <c r="C22" s="60" t="s">
        <v>120</v>
      </c>
      <c r="D22" s="61" t="s">
        <v>73</v>
      </c>
    </row>
    <row r="23" spans="2:4" hidden="1" x14ac:dyDescent="0.3">
      <c r="B23" s="60" t="s">
        <v>98</v>
      </c>
      <c r="C23" s="60" t="s">
        <v>121</v>
      </c>
      <c r="D23" s="61" t="s">
        <v>73</v>
      </c>
    </row>
    <row r="24" spans="2:4" hidden="1" x14ac:dyDescent="0.3">
      <c r="B24" s="60" t="s">
        <v>99</v>
      </c>
      <c r="C24" s="60" t="s">
        <v>122</v>
      </c>
      <c r="D24" s="61" t="s">
        <v>73</v>
      </c>
    </row>
    <row r="25" spans="2:4" hidden="1" x14ac:dyDescent="0.3">
      <c r="B25" s="60" t="s">
        <v>100</v>
      </c>
      <c r="C25" s="60" t="s">
        <v>123</v>
      </c>
      <c r="D25" s="61" t="s">
        <v>73</v>
      </c>
    </row>
    <row r="26" spans="2:4" hidden="1" x14ac:dyDescent="0.3">
      <c r="B26" s="60" t="s">
        <v>101</v>
      </c>
      <c r="C26" s="60" t="s">
        <v>124</v>
      </c>
      <c r="D26" s="61" t="s">
        <v>73</v>
      </c>
    </row>
    <row r="27" spans="2:4" hidden="1" x14ac:dyDescent="0.3">
      <c r="B27" s="60" t="s">
        <v>94</v>
      </c>
      <c r="C27" s="60" t="s">
        <v>125</v>
      </c>
      <c r="D27" s="61" t="s">
        <v>73</v>
      </c>
    </row>
    <row r="28" spans="2:4" hidden="1" x14ac:dyDescent="0.3">
      <c r="B28" s="60" t="s">
        <v>95</v>
      </c>
      <c r="C28" s="60" t="s">
        <v>126</v>
      </c>
      <c r="D28" s="61" t="s">
        <v>73</v>
      </c>
    </row>
    <row r="29" spans="2:4" hidden="1" x14ac:dyDescent="0.3">
      <c r="B29" s="60" t="s">
        <v>96</v>
      </c>
      <c r="C29" s="60" t="s">
        <v>127</v>
      </c>
      <c r="D29" s="61" t="s">
        <v>73</v>
      </c>
    </row>
    <row r="30" spans="2:4" hidden="1" x14ac:dyDescent="0.3">
      <c r="B30" s="60" t="s">
        <v>102</v>
      </c>
      <c r="C30" s="60" t="s">
        <v>128</v>
      </c>
      <c r="D30" s="61" t="s">
        <v>73</v>
      </c>
    </row>
    <row r="31" spans="2:4" hidden="1" x14ac:dyDescent="0.3">
      <c r="B31" s="60" t="s">
        <v>103</v>
      </c>
      <c r="C31" s="60" t="s">
        <v>129</v>
      </c>
      <c r="D31" s="61" t="s">
        <v>73</v>
      </c>
    </row>
    <row r="32" spans="2:4" hidden="1" x14ac:dyDescent="0.3">
      <c r="B32" s="60" t="s">
        <v>104</v>
      </c>
      <c r="C32" s="60" t="s">
        <v>130</v>
      </c>
      <c r="D32" s="61" t="s">
        <v>73</v>
      </c>
    </row>
    <row r="33" spans="2:4" hidden="1" x14ac:dyDescent="0.3">
      <c r="B33" s="63">
        <v>156</v>
      </c>
      <c r="C33" s="63" t="s">
        <v>131</v>
      </c>
      <c r="D33" s="61" t="s">
        <v>73</v>
      </c>
    </row>
    <row r="34" spans="2:4" hidden="1" x14ac:dyDescent="0.3">
      <c r="B34" s="63">
        <v>157</v>
      </c>
      <c r="C34" s="63" t="s">
        <v>132</v>
      </c>
      <c r="D34" s="61" t="s">
        <v>73</v>
      </c>
    </row>
    <row r="35" spans="2:4" hidden="1" x14ac:dyDescent="0.3">
      <c r="B35" s="63">
        <v>158</v>
      </c>
      <c r="C35" s="63" t="s">
        <v>133</v>
      </c>
      <c r="D35" s="61" t="s">
        <v>73</v>
      </c>
    </row>
    <row r="36" spans="2:4" hidden="1" x14ac:dyDescent="0.3">
      <c r="B36" s="63">
        <v>161</v>
      </c>
      <c r="C36" s="63" t="s">
        <v>134</v>
      </c>
      <c r="D36" s="61" t="s">
        <v>73</v>
      </c>
    </row>
    <row r="37" spans="2:4" hidden="1" x14ac:dyDescent="0.3">
      <c r="B37" s="63">
        <v>162</v>
      </c>
      <c r="C37" s="63" t="s">
        <v>135</v>
      </c>
      <c r="D37" s="61" t="s">
        <v>73</v>
      </c>
    </row>
    <row r="38" spans="2:4" hidden="1" x14ac:dyDescent="0.3">
      <c r="B38" s="63">
        <v>163</v>
      </c>
      <c r="C38" s="63" t="s">
        <v>136</v>
      </c>
      <c r="D38" s="61" t="s">
        <v>73</v>
      </c>
    </row>
    <row r="39" spans="2:4" hidden="1" x14ac:dyDescent="0.3">
      <c r="B39" s="63">
        <v>164</v>
      </c>
      <c r="C39" s="63" t="s">
        <v>137</v>
      </c>
      <c r="D39" s="61" t="s">
        <v>73</v>
      </c>
    </row>
    <row r="40" spans="2:4" hidden="1" x14ac:dyDescent="0.3">
      <c r="B40" s="63">
        <v>165</v>
      </c>
      <c r="C40" s="63" t="s">
        <v>138</v>
      </c>
      <c r="D40" s="61" t="s">
        <v>73</v>
      </c>
    </row>
    <row r="41" spans="2:4" hidden="1" x14ac:dyDescent="0.3">
      <c r="B41" s="63">
        <v>166</v>
      </c>
      <c r="C41" s="63" t="s">
        <v>139</v>
      </c>
      <c r="D41" s="61" t="s">
        <v>73</v>
      </c>
    </row>
    <row r="42" spans="2:4" hidden="1" x14ac:dyDescent="0.3">
      <c r="B42" s="63">
        <v>167</v>
      </c>
      <c r="C42" s="63" t="s">
        <v>140</v>
      </c>
      <c r="D42" s="61" t="s">
        <v>73</v>
      </c>
    </row>
    <row r="43" spans="2:4" hidden="1" x14ac:dyDescent="0.3">
      <c r="B43" s="63">
        <v>168</v>
      </c>
      <c r="C43" s="63" t="s">
        <v>141</v>
      </c>
      <c r="D43" s="61" t="s">
        <v>73</v>
      </c>
    </row>
    <row r="44" spans="2:4" hidden="1" x14ac:dyDescent="0.3">
      <c r="B44" s="63">
        <v>169</v>
      </c>
      <c r="C44" s="63" t="s">
        <v>142</v>
      </c>
      <c r="D44" s="61" t="s">
        <v>73</v>
      </c>
    </row>
    <row r="45" spans="2:4" hidden="1" x14ac:dyDescent="0.3">
      <c r="B45" s="63">
        <v>171</v>
      </c>
      <c r="C45" s="63" t="s">
        <v>143</v>
      </c>
      <c r="D45" s="61" t="s">
        <v>73</v>
      </c>
    </row>
    <row r="46" spans="2:4" hidden="1" x14ac:dyDescent="0.3">
      <c r="B46" s="63">
        <v>172</v>
      </c>
      <c r="C46" s="63" t="s">
        <v>144</v>
      </c>
      <c r="D46" s="61" t="s">
        <v>73</v>
      </c>
    </row>
    <row r="47" spans="2:4" hidden="1" x14ac:dyDescent="0.3">
      <c r="B47" s="63">
        <v>173</v>
      </c>
      <c r="C47" s="63" t="s">
        <v>145</v>
      </c>
      <c r="D47" s="61" t="s">
        <v>73</v>
      </c>
    </row>
    <row r="48" spans="2:4" hidden="1" x14ac:dyDescent="0.3">
      <c r="B48" s="63">
        <v>174</v>
      </c>
      <c r="C48" s="63" t="s">
        <v>146</v>
      </c>
      <c r="D48" s="61" t="s">
        <v>73</v>
      </c>
    </row>
    <row r="49" spans="2:4" hidden="1" x14ac:dyDescent="0.3">
      <c r="B49" s="63">
        <v>175</v>
      </c>
      <c r="C49" t="s">
        <v>147</v>
      </c>
      <c r="D49" s="61" t="s">
        <v>73</v>
      </c>
    </row>
    <row r="50" spans="2:4" hidden="1" x14ac:dyDescent="0.3">
      <c r="B50" s="63">
        <v>176</v>
      </c>
      <c r="C50" s="64" t="s">
        <v>148</v>
      </c>
      <c r="D50" s="61" t="s">
        <v>73</v>
      </c>
    </row>
    <row r="51" spans="2:4" hidden="1" x14ac:dyDescent="0.3">
      <c r="B51" s="63">
        <v>181</v>
      </c>
      <c r="C51" s="63" t="s">
        <v>149</v>
      </c>
      <c r="D51" s="61" t="s">
        <v>73</v>
      </c>
    </row>
    <row r="52" spans="2:4" hidden="1" x14ac:dyDescent="0.3">
      <c r="B52" s="63">
        <v>183</v>
      </c>
      <c r="C52" s="63" t="s">
        <v>150</v>
      </c>
      <c r="D52" s="61" t="s">
        <v>73</v>
      </c>
    </row>
    <row r="53" spans="2:4" hidden="1" x14ac:dyDescent="0.3">
      <c r="B53" s="63">
        <v>184</v>
      </c>
      <c r="C53" s="64" t="s">
        <v>151</v>
      </c>
      <c r="D53" s="61" t="s">
        <v>73</v>
      </c>
    </row>
    <row r="54" spans="2:4" hidden="1" x14ac:dyDescent="0.3">
      <c r="B54" s="63">
        <v>185</v>
      </c>
      <c r="C54" s="63" t="s">
        <v>152</v>
      </c>
      <c r="D54" s="61" t="s">
        <v>73</v>
      </c>
    </row>
    <row r="55" spans="2:4" hidden="1" x14ac:dyDescent="0.3">
      <c r="B55" s="63">
        <v>186</v>
      </c>
      <c r="C55" s="63" t="s">
        <v>153</v>
      </c>
      <c r="D55" s="61" t="s">
        <v>73</v>
      </c>
    </row>
    <row r="56" spans="2:4" hidden="1" x14ac:dyDescent="0.3">
      <c r="B56" s="63">
        <v>187</v>
      </c>
      <c r="C56" s="63" t="s">
        <v>154</v>
      </c>
      <c r="D56" s="61" t="s">
        <v>73</v>
      </c>
    </row>
    <row r="57" spans="2:4" hidden="1" x14ac:dyDescent="0.3">
      <c r="B57" s="63">
        <v>188</v>
      </c>
      <c r="C57" s="63" t="s">
        <v>155</v>
      </c>
      <c r="D57" s="61" t="s">
        <v>73</v>
      </c>
    </row>
    <row r="58" spans="2:4" hidden="1" x14ac:dyDescent="0.3">
      <c r="B58" s="63">
        <v>192</v>
      </c>
      <c r="C58" s="63" t="s">
        <v>156</v>
      </c>
      <c r="D58" s="61" t="s">
        <v>73</v>
      </c>
    </row>
    <row r="59" spans="2:4" hidden="1" x14ac:dyDescent="0.3">
      <c r="B59" s="63">
        <v>193</v>
      </c>
      <c r="C59" s="63" t="s">
        <v>157</v>
      </c>
      <c r="D59" s="61" t="s">
        <v>73</v>
      </c>
    </row>
    <row r="60" spans="2:4" hidden="1" x14ac:dyDescent="0.3">
      <c r="B60" s="63">
        <v>194</v>
      </c>
      <c r="C60" s="63" t="s">
        <v>158</v>
      </c>
      <c r="D60" s="61" t="s">
        <v>73</v>
      </c>
    </row>
    <row r="61" spans="2:4" hidden="1" x14ac:dyDescent="0.3">
      <c r="B61" s="63">
        <v>195</v>
      </c>
      <c r="C61" s="63" t="s">
        <v>159</v>
      </c>
      <c r="D61" s="61" t="s">
        <v>73</v>
      </c>
    </row>
    <row r="62" spans="2:4" hidden="1" x14ac:dyDescent="0.3">
      <c r="B62" s="63">
        <v>196</v>
      </c>
      <c r="C62" s="63" t="s">
        <v>160</v>
      </c>
      <c r="D62" s="61" t="s">
        <v>73</v>
      </c>
    </row>
    <row r="63" spans="2:4" hidden="1" x14ac:dyDescent="0.3">
      <c r="B63" s="63">
        <v>198</v>
      </c>
      <c r="C63" s="63" t="s">
        <v>161</v>
      </c>
      <c r="D63" s="61" t="s">
        <v>73</v>
      </c>
    </row>
    <row r="64" spans="2:4" hidden="1" x14ac:dyDescent="0.3">
      <c r="B64" s="63">
        <v>199</v>
      </c>
      <c r="C64" s="63" t="s">
        <v>162</v>
      </c>
      <c r="D64" s="61" t="s">
        <v>73</v>
      </c>
    </row>
    <row r="65" spans="2:4" hidden="1" x14ac:dyDescent="0.3">
      <c r="B65" s="63">
        <v>2</v>
      </c>
      <c r="C65" s="63" t="s">
        <v>163</v>
      </c>
      <c r="D65" s="61" t="s">
        <v>73</v>
      </c>
    </row>
    <row r="66" spans="2:4" hidden="1" x14ac:dyDescent="0.3">
      <c r="B66" s="63">
        <v>3</v>
      </c>
      <c r="C66" s="63" t="s">
        <v>164</v>
      </c>
      <c r="D66" s="61" t="s">
        <v>73</v>
      </c>
    </row>
    <row r="67" spans="2:4" hidden="1" x14ac:dyDescent="0.3">
      <c r="B67" s="63">
        <v>4</v>
      </c>
      <c r="C67" s="63" t="s">
        <v>165</v>
      </c>
      <c r="D67" s="61" t="s">
        <v>73</v>
      </c>
    </row>
    <row r="68" spans="2:4" hidden="1" x14ac:dyDescent="0.3">
      <c r="B68" s="63">
        <v>5</v>
      </c>
      <c r="C68" s="63" t="s">
        <v>166</v>
      </c>
      <c r="D68" s="61" t="s">
        <v>73</v>
      </c>
    </row>
    <row r="69" spans="2:4" hidden="1" x14ac:dyDescent="0.3">
      <c r="B69" s="63">
        <v>6</v>
      </c>
      <c r="C69" s="63" t="s">
        <v>167</v>
      </c>
      <c r="D69" s="61" t="s">
        <v>73</v>
      </c>
    </row>
    <row r="70" spans="2:4" x14ac:dyDescent="0.3">
      <c r="B70" s="63">
        <v>7</v>
      </c>
      <c r="C70" s="63" t="s">
        <v>168</v>
      </c>
      <c r="D70" s="61" t="s">
        <v>72</v>
      </c>
    </row>
    <row r="71" spans="2:4" hidden="1" x14ac:dyDescent="0.3">
      <c r="B71" s="63">
        <v>8</v>
      </c>
      <c r="C71" s="63" t="s">
        <v>169</v>
      </c>
      <c r="D71" s="61" t="s">
        <v>73</v>
      </c>
    </row>
    <row r="72" spans="2:4" hidden="1" x14ac:dyDescent="0.3">
      <c r="B72" s="63">
        <v>9</v>
      </c>
      <c r="C72" s="63" t="s">
        <v>170</v>
      </c>
      <c r="D72" s="61" t="s">
        <v>73</v>
      </c>
    </row>
    <row r="73" spans="2:4" hidden="1" x14ac:dyDescent="0.3">
      <c r="B73" s="56" t="s">
        <v>171</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Carátula</vt:lpstr>
      <vt:lpstr>Matriz de intervenciones</vt:lpstr>
      <vt:lpstr>2023</vt:lpstr>
      <vt:lpstr>Criterios</vt:lpstr>
      <vt:lpstr>'2023'!Área_de_impresión</vt:lpstr>
      <vt:lpstr>Carátula!Área_de_impresión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2023-10-02T17:19:24Z</cp:lastPrinted>
  <dcterms:created xsi:type="dcterms:W3CDTF">2017-01-04T17:47:08Z</dcterms:created>
  <dcterms:modified xsi:type="dcterms:W3CDTF">2024-01-05T21:20:07Z</dcterms:modified>
</cp:coreProperties>
</file>