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24226"/>
  <mc:AlternateContent xmlns:mc="http://schemas.openxmlformats.org/markup-compatibility/2006">
    <mc:Choice Requires="x15">
      <x15ac:absPath xmlns:x15ac="http://schemas.microsoft.com/office/spreadsheetml/2010/11/ac" url="C:\Users\smendez\Desktop\back up Delfi\Unidad de Acceso a la Información Delfina\Año 2021\Información de Oficio 2021\Administracion\Febrero\Editable\"/>
    </mc:Choice>
  </mc:AlternateContent>
  <xr:revisionPtr revIDLastSave="0" documentId="13_ncr:1_{35FA2D7B-4EE6-4B39-B5C6-7E91E4D59CEA}" xr6:coauthVersionLast="45" xr6:coauthVersionMax="45" xr10:uidLastSave="{00000000-0000-0000-0000-000000000000}"/>
  <bookViews>
    <workbookView xWindow="-120" yWindow="-120" windowWidth="19440" windowHeight="15000" tabRatio="896" firstSheet="6" activeTab="6" xr2:uid="{00000000-000D-0000-FFFF-FFFF00000000}"/>
  </bookViews>
  <sheets>
    <sheet name="Numeral 2" sheetId="6" state="hidden" r:id="rId1"/>
    <sheet name="Numeral 3 RRHH" sheetId="8" state="hidden" r:id="rId2"/>
    <sheet name="Numeral 4 RRHH" sheetId="9" state="hidden" r:id="rId3"/>
    <sheet name="Numeral 11, Sub 18 " sheetId="17" state="hidden" r:id="rId4"/>
    <sheet name="Numeral 11, Bienes y servicios" sheetId="10" state="hidden" r:id="rId5"/>
    <sheet name="Numeral 12 Viajes Finan." sheetId="11" state="hidden" r:id="rId6"/>
    <sheet name="Numeral 14 Administración" sheetId="2" r:id="rId7"/>
    <sheet name="Numeral 15 Financiero" sheetId="4" state="hidden" r:id="rId8"/>
    <sheet name="Numeral 19 Administración" sheetId="16" state="hidden" r:id="rId9"/>
    <sheet name="Numeral 20 Administración" sheetId="14" state="hidden" r:id="rId10"/>
    <sheet name="Numeral 22 Administración" sheetId="13" state="hidden" r:id="rId11"/>
  </sheets>
  <externalReferences>
    <externalReference r:id="rId12"/>
    <externalReference r:id="rId13"/>
  </externalReferences>
  <definedNames>
    <definedName name="_xlnm.Print_Area" localSheetId="4">'Numeral 11, Bienes y servicios'!$A$1:$K$153</definedName>
    <definedName name="_xlnm.Print_Area" localSheetId="3">'Numeral 11, Sub 18 '!$A$1:$K$27</definedName>
    <definedName name="_xlnm.Print_Area" localSheetId="6">'Numeral 14 Administración'!$A$1:$E$25</definedName>
    <definedName name="_xlnm.Print_Area" localSheetId="8">'Numeral 19 Administración'!$A$1:$I$19</definedName>
    <definedName name="_xlnm.Print_Area" localSheetId="0">'Numeral 2'!$A$39:$D$65,'Numeral 2'!$A$1:$E$33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22" i="13" l="1"/>
  <c r="I21" i="13"/>
  <c r="G22" i="13"/>
  <c r="G21" i="13"/>
  <c r="D22" i="13"/>
  <c r="E21" i="13"/>
  <c r="D21" i="13"/>
  <c r="I20" i="13"/>
  <c r="G20" i="13"/>
  <c r="D20" i="13"/>
  <c r="E20" i="13" s="1"/>
  <c r="I13" i="16" l="1"/>
  <c r="I12" i="16"/>
  <c r="H13" i="16"/>
  <c r="H12" i="16"/>
  <c r="K30" i="10"/>
  <c r="K28" i="10"/>
  <c r="K27" i="10"/>
  <c r="I27" i="10"/>
  <c r="K25" i="10"/>
  <c r="K23" i="10"/>
  <c r="K22" i="10"/>
  <c r="I22" i="10"/>
  <c r="K20" i="10"/>
  <c r="K19" i="10"/>
  <c r="K18" i="10"/>
  <c r="K17" i="10"/>
  <c r="I17" i="10"/>
  <c r="K13" i="10"/>
  <c r="K12" i="10"/>
  <c r="I12" i="10"/>
  <c r="F13" i="16" l="1"/>
  <c r="E22" i="13"/>
  <c r="D19" i="13"/>
  <c r="D18" i="13"/>
  <c r="D17" i="13"/>
  <c r="D16" i="13"/>
  <c r="D15" i="13"/>
  <c r="E15" i="13" s="1"/>
  <c r="D14" i="13"/>
  <c r="D13" i="13"/>
  <c r="D12" i="13"/>
  <c r="I19" i="13"/>
  <c r="G19" i="13"/>
  <c r="I16" i="13"/>
  <c r="G16" i="13"/>
  <c r="I15" i="13"/>
  <c r="G15" i="13"/>
  <c r="I12" i="13"/>
  <c r="G12" i="13"/>
  <c r="E16" i="13" l="1"/>
  <c r="E12" i="13"/>
  <c r="K144" i="10" l="1"/>
  <c r="G143" i="10"/>
  <c r="G142" i="10"/>
  <c r="E142" i="10"/>
  <c r="C142" i="10"/>
  <c r="A142" i="10"/>
  <c r="K139" i="10"/>
  <c r="G138" i="10"/>
  <c r="G137" i="10"/>
  <c r="E137" i="10"/>
  <c r="C137" i="10"/>
  <c r="A137" i="10"/>
  <c r="K134" i="10"/>
  <c r="G133" i="10"/>
  <c r="G132" i="10"/>
  <c r="E132" i="10"/>
  <c r="C132" i="10"/>
  <c r="B132" i="10" s="1"/>
  <c r="A132" i="10"/>
  <c r="K129" i="10"/>
  <c r="G128" i="10"/>
  <c r="G127" i="10"/>
  <c r="E127" i="10"/>
  <c r="C127" i="10"/>
  <c r="B127" i="10" s="1"/>
  <c r="A127" i="10"/>
  <c r="A122" i="10"/>
  <c r="K124" i="10"/>
  <c r="G123" i="10"/>
  <c r="G122" i="10"/>
  <c r="E122" i="10"/>
  <c r="C122" i="10"/>
  <c r="B122" i="10" s="1"/>
  <c r="B137" i="10" l="1"/>
  <c r="K119" i="10"/>
  <c r="G118" i="10"/>
  <c r="G117" i="10"/>
  <c r="E117" i="10"/>
  <c r="C117" i="10"/>
  <c r="B117" i="10" s="1"/>
  <c r="A117" i="10"/>
  <c r="K114" i="10"/>
  <c r="G113" i="10"/>
  <c r="G112" i="10"/>
  <c r="E112" i="10"/>
  <c r="C112" i="10"/>
  <c r="B112" i="10" s="1"/>
  <c r="A112" i="10"/>
  <c r="K109" i="10"/>
  <c r="G107" i="10"/>
  <c r="E107" i="10"/>
  <c r="C107" i="10"/>
  <c r="B107" i="10" s="1"/>
  <c r="A107" i="10"/>
  <c r="K104" i="10"/>
  <c r="G103" i="10"/>
  <c r="G102" i="10"/>
  <c r="E102" i="10"/>
  <c r="C102" i="10"/>
  <c r="B102" i="10" s="1"/>
  <c r="A102" i="10"/>
  <c r="K99" i="10"/>
  <c r="G98" i="10"/>
  <c r="G97" i="10"/>
  <c r="E97" i="10"/>
  <c r="C97" i="10"/>
  <c r="B97" i="10" s="1"/>
  <c r="A97" i="10"/>
  <c r="K94" i="10"/>
  <c r="G93" i="10"/>
  <c r="G92" i="10"/>
  <c r="E92" i="10"/>
  <c r="C92" i="10"/>
  <c r="A92" i="10"/>
  <c r="K89" i="10"/>
  <c r="G88" i="10"/>
  <c r="G87" i="10"/>
  <c r="E87" i="10"/>
  <c r="C87" i="10"/>
  <c r="A87" i="10"/>
  <c r="K84" i="10"/>
  <c r="G83" i="10"/>
  <c r="G82" i="10"/>
  <c r="E82" i="10"/>
  <c r="C82" i="10"/>
  <c r="A82" i="10"/>
  <c r="K79" i="10"/>
  <c r="G78" i="10"/>
  <c r="G77" i="10"/>
  <c r="E77" i="10"/>
  <c r="C77" i="10"/>
  <c r="A77" i="10"/>
  <c r="K74" i="10"/>
  <c r="G73" i="10"/>
  <c r="G72" i="10"/>
  <c r="E72" i="10"/>
  <c r="C72" i="10"/>
  <c r="A72" i="10"/>
  <c r="K69" i="10"/>
  <c r="G68" i="10"/>
  <c r="G67" i="10"/>
  <c r="E67" i="10"/>
  <c r="C67" i="10"/>
  <c r="A67" i="10"/>
  <c r="K64" i="10"/>
  <c r="G63" i="10"/>
  <c r="G62" i="10"/>
  <c r="E62" i="10"/>
  <c r="C62" i="10"/>
  <c r="A62" i="10"/>
  <c r="K59" i="10"/>
  <c r="G58" i="10"/>
  <c r="G57" i="10"/>
  <c r="E57" i="10"/>
  <c r="C57" i="10"/>
  <c r="A57" i="10"/>
  <c r="K54" i="10"/>
  <c r="G53" i="10"/>
  <c r="G52" i="10"/>
  <c r="E52" i="10"/>
  <c r="C52" i="10"/>
  <c r="A52" i="10"/>
  <c r="K49" i="10"/>
  <c r="G48" i="10"/>
  <c r="G47" i="10"/>
  <c r="E47" i="10"/>
  <c r="C47" i="10"/>
  <c r="B47" i="10" s="1"/>
  <c r="K44" i="10"/>
  <c r="C42" i="10"/>
  <c r="B42" i="10" s="1"/>
  <c r="K39" i="10"/>
  <c r="G37" i="10"/>
  <c r="G38" i="10"/>
  <c r="E37" i="10"/>
  <c r="C37" i="10"/>
  <c r="B37" i="10" s="1"/>
  <c r="E32" i="10"/>
  <c r="C32" i="10"/>
  <c r="A47" i="10"/>
  <c r="G43" i="10"/>
  <c r="G42" i="10"/>
  <c r="E42" i="10"/>
  <c r="A42" i="10"/>
  <c r="A37" i="10"/>
  <c r="K34" i="10"/>
  <c r="G33" i="10"/>
  <c r="G32" i="10"/>
  <c r="A32" i="10"/>
  <c r="K29" i="10"/>
  <c r="K24" i="10"/>
  <c r="C27" i="10" l="1"/>
  <c r="E27" i="10"/>
  <c r="G28" i="10"/>
  <c r="G27" i="10"/>
  <c r="E17" i="10" l="1"/>
  <c r="G18" i="10"/>
  <c r="G17" i="10"/>
  <c r="C17" i="10"/>
  <c r="B17" i="10" s="1"/>
  <c r="A17" i="10"/>
  <c r="G22" i="10"/>
  <c r="G23" i="10"/>
  <c r="G13" i="10"/>
  <c r="E22" i="10"/>
  <c r="E12" i="10"/>
  <c r="C22" i="10"/>
  <c r="B22" i="10" s="1"/>
  <c r="A22" i="10"/>
  <c r="A12" i="10"/>
  <c r="B27" i="10"/>
  <c r="K14" i="10"/>
  <c r="G12" i="10"/>
  <c r="C12" i="10"/>
  <c r="B12" i="10" s="1"/>
  <c r="A3" i="13" l="1"/>
  <c r="A6" i="13"/>
  <c r="A7" i="13"/>
  <c r="E19" i="13" l="1"/>
  <c r="E23" i="13" s="1"/>
  <c r="B52" i="10"/>
  <c r="B142" i="10"/>
  <c r="B62" i="10"/>
  <c r="B72" i="10"/>
  <c r="B77" i="10"/>
  <c r="B82" i="10"/>
  <c r="B87" i="10"/>
  <c r="B92" i="10"/>
  <c r="B32" i="10"/>
  <c r="B149" i="10" l="1"/>
  <c r="B67" i="10" l="1"/>
  <c r="B57" i="10"/>
  <c r="B147" i="10" s="1"/>
  <c r="A43" i="6" l="1"/>
  <c r="A3" i="10" s="1"/>
  <c r="A3" i="17" l="1"/>
  <c r="A7" i="17" l="1"/>
  <c r="A7" i="10" s="1"/>
  <c r="A6" i="17"/>
  <c r="A5" i="17"/>
  <c r="A2" i="17"/>
  <c r="A3" i="14" l="1"/>
  <c r="A3" i="16"/>
  <c r="A3" i="2"/>
  <c r="A2" i="10"/>
  <c r="A42" i="6"/>
  <c r="A45" i="6"/>
  <c r="A5" i="10" l="1"/>
  <c r="A6" i="14" l="1"/>
  <c r="A6" i="16"/>
  <c r="A6" i="2"/>
  <c r="A7" i="14" l="1"/>
  <c r="A7" i="16"/>
  <c r="A7" i="2"/>
  <c r="A6" i="10"/>
  <c r="A46" i="6"/>
  <c r="A47" i="6" l="1"/>
  <c r="A8" i="2" l="1"/>
  <c r="A8" i="16" l="1"/>
  <c r="A8" i="14" s="1"/>
  <c r="A8" i="13" s="1"/>
</calcChain>
</file>

<file path=xl/sharedStrings.xml><?xml version="1.0" encoding="utf-8"?>
<sst xmlns="http://schemas.openxmlformats.org/spreadsheetml/2006/main" count="873" uniqueCount="216">
  <si>
    <t>MODALIDAD DE CONTRATACIÓN</t>
  </si>
  <si>
    <t>RENGLÓN PRESUPUESTARIO</t>
  </si>
  <si>
    <t>CARACTERÍSTICAS DEL PROVEEDOR</t>
  </si>
  <si>
    <t>DETALLES DEL PROCESO DE ADJUDICACIÓN</t>
  </si>
  <si>
    <t>CONTENIDO DEL CONTRATO</t>
  </si>
  <si>
    <t>Nombre proveedor:</t>
  </si>
  <si>
    <t>NOG:</t>
  </si>
  <si>
    <t>NIT:</t>
  </si>
  <si>
    <t>Fecha de Publicación:</t>
  </si>
  <si>
    <t>Fecha de presentación de ofertas:</t>
  </si>
  <si>
    <t>Bien o servicio contrato:</t>
  </si>
  <si>
    <t>Fecha de Adjudicación:</t>
  </si>
  <si>
    <t>Estatus:</t>
  </si>
  <si>
    <t>NO.</t>
  </si>
  <si>
    <t>DESCRIPCIÓN DEL MANTENIMIENTO</t>
  </si>
  <si>
    <t>PLAZO DEL CONTRATO</t>
  </si>
  <si>
    <t>MONTO</t>
  </si>
  <si>
    <t>PADRÓN DE BENEFICIARIO</t>
  </si>
  <si>
    <t>CRITERIO DE ACCESO</t>
  </si>
  <si>
    <t>DIRECCIÓN</t>
  </si>
  <si>
    <t>EXTENSIÓN</t>
  </si>
  <si>
    <t>UBICACIÓN</t>
  </si>
  <si>
    <t>No.</t>
  </si>
  <si>
    <t>CARGO</t>
  </si>
  <si>
    <t>DEPENDENCIA</t>
  </si>
  <si>
    <t>CELULAR INSTITUCIONAL</t>
  </si>
  <si>
    <t>CORREO ELECTRÓNICO OFICIAL</t>
  </si>
  <si>
    <t xml:space="preserve">No. </t>
  </si>
  <si>
    <t>COMPLMENTO POR ANTIGÜEDAD</t>
  </si>
  <si>
    <t>GASTOS DE REPRESENTACIÓN</t>
  </si>
  <si>
    <t>MONTO TOTAL</t>
  </si>
  <si>
    <t>PRECIO UNITARIO</t>
  </si>
  <si>
    <t>UNIDADES</t>
  </si>
  <si>
    <t>TIPO</t>
  </si>
  <si>
    <t>FECHA DE APROBACIÓN DEL CONTRATO</t>
  </si>
  <si>
    <t>FECHA COMPRA</t>
  </si>
  <si>
    <t>PRECIO TOTAL</t>
  </si>
  <si>
    <t>PROVEEDOR</t>
  </si>
  <si>
    <t>NIT</t>
  </si>
  <si>
    <t>DIETAS</t>
  </si>
  <si>
    <t>NOMBRES Y APELLIDOS (Empleado/Servidor Público)</t>
  </si>
  <si>
    <t>Nacional</t>
  </si>
  <si>
    <t>Internacional</t>
  </si>
  <si>
    <t>PROVEEDOR (NOMBRE Y NIT)</t>
  </si>
  <si>
    <t>CANTIDAD</t>
  </si>
  <si>
    <t>DESCRIPCIÓN DE COMPRA</t>
  </si>
  <si>
    <t>NOG</t>
  </si>
  <si>
    <t>FECHA DE ADJUDICACIÓN</t>
  </si>
  <si>
    <t>NOMBRE DEL PROVEEDOR</t>
  </si>
  <si>
    <t>MONTO ADJUDICADO</t>
  </si>
  <si>
    <t>DESCRIPCIÓN</t>
  </si>
  <si>
    <t>No. CONTRATO</t>
  </si>
  <si>
    <t>TELÉFONO</t>
  </si>
  <si>
    <t>DIRECCIÓN DE SEDE</t>
  </si>
  <si>
    <t>CARACTERÍSTICAS DEL BIEN ARRENDADO</t>
  </si>
  <si>
    <t>MOTIVOS DEL ARRENDAMIENTO</t>
  </si>
  <si>
    <t>DATOS GENERALES DEL ARRENDATARIO (NOMBRE Y NIT)</t>
  </si>
  <si>
    <t>NUMERAL 4 - REMUNERACIONES DE EMPLEADOS Y SERVIDORES PÚBLICOS</t>
  </si>
  <si>
    <t>NUMERAL 14 - CONTRATOS DE MANTENIMIENTO</t>
  </si>
  <si>
    <t>NUMERAL 20 - CONTRATACIONES POR COTIZACIÓN Y LICITACIÓN</t>
  </si>
  <si>
    <t>Director</t>
  </si>
  <si>
    <t>Responsable de Actualización de la información:</t>
  </si>
  <si>
    <t>Articulo 10, numeral 3, Ley de Acceso a la Información Pública</t>
  </si>
  <si>
    <t>Secretaría Presidencial de la Mujer -Seprem-</t>
  </si>
  <si>
    <t>Horario de Atención: 8:00 a 16:30 hrs.</t>
  </si>
  <si>
    <t>Telefono: 22079400</t>
  </si>
  <si>
    <t>Dirección: 4ta. Calle, 7-37, zona 1.</t>
  </si>
  <si>
    <t>Mes de Actualización: Enero</t>
  </si>
  <si>
    <t>Dirección de Recursos Humanos</t>
  </si>
  <si>
    <t>La Secretaría Presidencial de la Mujer no eroga gastos en dietas.</t>
  </si>
  <si>
    <t>Aprobado:</t>
  </si>
  <si>
    <t>Elaborado:</t>
  </si>
  <si>
    <t>Articulo 10, numeral 2, Ley de Acceso a la Información Pública</t>
  </si>
  <si>
    <t>Director:</t>
  </si>
  <si>
    <t>Dirección y Teléfonos  Sedes Departamentales</t>
  </si>
  <si>
    <t>SEDE</t>
  </si>
  <si>
    <t>Alta Verapaz</t>
  </si>
  <si>
    <t>DIRECTORIO DE EMPLEADOS Y SERVIDORES PÚBLICOS  RENGLÓN 011</t>
  </si>
  <si>
    <t xml:space="preserve">TELÉFONO </t>
  </si>
  <si>
    <t>SALARIO BASE</t>
  </si>
  <si>
    <t>BONO ESPECÍFICO Seprem</t>
  </si>
  <si>
    <t>BONO 66-2000</t>
  </si>
  <si>
    <t>COMPLEMENTO PERSONAL AL SALARIO</t>
  </si>
  <si>
    <t>BONO PROFESIONAL</t>
  </si>
  <si>
    <t>VIATICOS</t>
  </si>
  <si>
    <t>HORAS EXTRAS</t>
  </si>
  <si>
    <t>RENGLÓN</t>
  </si>
  <si>
    <t>Articulo 10, numeral 4, Ley de Acceso a la Información Pública</t>
  </si>
  <si>
    <t>Nota: La Secretaría Presidencial de la Mujer no eroga gastos en dietas.</t>
  </si>
  <si>
    <t>Dirección Financiera</t>
  </si>
  <si>
    <t>Articulo 10, numeral 12, Ley de Acceso a la Información Pública</t>
  </si>
  <si>
    <t xml:space="preserve"> VIAJES NACIONALES</t>
  </si>
  <si>
    <t>Autoridad que autoriza la comisión</t>
  </si>
  <si>
    <t>Nombre del Funcionario, empleado o particular autorizado</t>
  </si>
  <si>
    <t>Fecha de Retorno</t>
  </si>
  <si>
    <t>Fecha de Salida</t>
  </si>
  <si>
    <t xml:space="preserve">Tipo </t>
  </si>
  <si>
    <t>Cargo del funionario o empleado</t>
  </si>
  <si>
    <t>Destino del viaje</t>
  </si>
  <si>
    <t>Duración  Total de días</t>
  </si>
  <si>
    <t>Objetivo del Viaje</t>
  </si>
  <si>
    <t>Costo de Viáticos</t>
  </si>
  <si>
    <t>Pago con CUR o Fondo Rotativo</t>
  </si>
  <si>
    <t>Fecha de Aprobación SICOIN</t>
  </si>
  <si>
    <t>Valor del pasaje o combustible</t>
  </si>
  <si>
    <t>No. De formulario de liquidación</t>
  </si>
  <si>
    <t xml:space="preserve"> VIAJES INTERNACIONALES</t>
  </si>
  <si>
    <t>No. De Contratro</t>
  </si>
  <si>
    <t>Articulo 10, numeral 14, Ley de Acceso a la Información Pública</t>
  </si>
  <si>
    <t>Articulo 10, numeral 15, Ley de Acceso a la Información Pública</t>
  </si>
  <si>
    <t>NUMERAL 15 -TRANSFERENCIAS OTORGADAS CON FONDOS PÚBLICOS</t>
  </si>
  <si>
    <t>DOCUMENTO DE RESPALDO</t>
  </si>
  <si>
    <t>NUMERAL 19 - CONTRATOS DE ARRENDAMIENTO DE INMUEBLES, EQUIPO, MAQUINARIA</t>
  </si>
  <si>
    <t>Articulo 10, numeral 19, Ley de Acceso a la Información Pública</t>
  </si>
  <si>
    <t>Articulo 10, numeral 20, Ley de Acceso a la Información Pública</t>
  </si>
  <si>
    <t>Articulo 10, numeral 22, Ley de Acceso a la Información Pública</t>
  </si>
  <si>
    <t>m,</t>
  </si>
  <si>
    <t>Articulo 10, numeral 11, Ley de Acceso a la Información Pública</t>
  </si>
  <si>
    <t>Dirección Administrativa</t>
  </si>
  <si>
    <t>Recepción</t>
  </si>
  <si>
    <t>Unidad de Acceso a la Información Pública</t>
  </si>
  <si>
    <t xml:space="preserve">Dirección de Sistema de Información y Estadísticas </t>
  </si>
  <si>
    <t xml:space="preserve">UBICACIÓN    </t>
  </si>
  <si>
    <t>Chimaltenango</t>
  </si>
  <si>
    <t>Escuintla</t>
  </si>
  <si>
    <t>Huehuetenango</t>
  </si>
  <si>
    <t>Petén</t>
  </si>
  <si>
    <t>Sacatepéquez</t>
  </si>
  <si>
    <t>San Marcos</t>
  </si>
  <si>
    <t>Totonicapán</t>
  </si>
  <si>
    <t>SIN MOVIMIENTO</t>
  </si>
  <si>
    <t>SECRETARÍA PRESIDENCIAL DE LA MUJER                             NIT: 2525770-6</t>
  </si>
  <si>
    <t>PLAZO DEL CONTRATO/ACTA</t>
  </si>
  <si>
    <t>NUMERAL 11 - CONTRATACIÓN SERVICIOS TÉCNICOS Y PROFESIONALES, SUBGRUPO 18</t>
  </si>
  <si>
    <t>Fecha del Contrato/Acta:</t>
  </si>
  <si>
    <t xml:space="preserve">	Terminado adjudicado</t>
  </si>
  <si>
    <t>N/A</t>
  </si>
  <si>
    <t>2207-9400</t>
  </si>
  <si>
    <t>Telefono: 2207-9400</t>
  </si>
  <si>
    <t>Dirección y Teléfonos  Sede Central</t>
  </si>
  <si>
    <t>Dirección: 4ta. Calle 7-37 zona 1, Guatemala</t>
  </si>
  <si>
    <t>Teléfono: 2207-9400</t>
  </si>
  <si>
    <t>Terminado adjudicado</t>
  </si>
  <si>
    <t>Fecha del Contrato:</t>
  </si>
  <si>
    <t>Plazo del Contrato:</t>
  </si>
  <si>
    <t>No. Del Contrato:</t>
  </si>
  <si>
    <t>TOTAL</t>
  </si>
  <si>
    <t>Sede Central 4ta. Calle, 7-37 zona 1, Guatemala</t>
  </si>
  <si>
    <t>1035, 1036</t>
  </si>
  <si>
    <t>1040, 1041, 1042, 1043, 1044</t>
  </si>
  <si>
    <t>1050, 1051</t>
  </si>
  <si>
    <t>1039, 1060, 1061, 1062</t>
  </si>
  <si>
    <t>1025, 1026</t>
  </si>
  <si>
    <t>1030, 1031</t>
  </si>
  <si>
    <t>1020, 1021</t>
  </si>
  <si>
    <t>1015, 1016</t>
  </si>
  <si>
    <t xml:space="preserve">TOTAL </t>
  </si>
  <si>
    <t>1090,  1092</t>
  </si>
  <si>
    <t xml:space="preserve">1era. Calle 6-21 zona 1, Totonicapan.  </t>
  </si>
  <si>
    <t>NUMERAL 22 - COMPRAS DIRECTAS</t>
  </si>
  <si>
    <t>Subsecretaría Presidencial de la Mujer</t>
  </si>
  <si>
    <t xml:space="preserve">Unidad de Auditoría Interna </t>
  </si>
  <si>
    <t>Unidad de Planificación</t>
  </si>
  <si>
    <t>Unidad de Comunicación Social</t>
  </si>
  <si>
    <t>Dirección de Gestión de Políticas Públicas para la Equidad entre Hombres y Mujeres</t>
  </si>
  <si>
    <t>1055, 1056, 1057, 1065, 1066, 1067</t>
  </si>
  <si>
    <t>Unidad de Gestión de la Cooperación</t>
  </si>
  <si>
    <t>Dirección de Análisis Jurídico y Control de Convencionalidad</t>
  </si>
  <si>
    <t>1006, 1007</t>
  </si>
  <si>
    <t>Dirección de Gestión de la Información</t>
  </si>
  <si>
    <t>1080, 1081, 1082, 1083, 1091, 1093</t>
  </si>
  <si>
    <t>Unidad de Asuntos Jurídicos</t>
  </si>
  <si>
    <t>ARRENDAMIENTO DE BIENES INMUEBLES  (Art.43 inciso e)</t>
  </si>
  <si>
    <t>BIEN INMUEBLE PARA LA OFICINA DE LA SEDE DEPARTAMENTAL DE LA SECRETARÍA PRESIDENCIAL DE LA MUJER, EN EL DEPARTAMENTO DE TOTONICAPAN</t>
  </si>
  <si>
    <t xml:space="preserve">ARRENDAMIENTO DE BIENES INMUEBLES </t>
  </si>
  <si>
    <t>LA SECRETARÍA PRESIDENCIAL DE LA MUJER -SEPREM-, CARECE DE BIENES INMUEBLES PROPIOS PARA SU FUNCIONAMIENTO, POR LO QUE SE VIO EN LA NECESIDAD DE ARRENDAR UN BIEN INMUEBLE QUE CUENTE CON ESPACIO FISICO QUE REUNA LAS CONDICIONES NECESARIAS PARA REALIZAR LAS FUNCIONES Y LAS ACCIONES QUE LE COMPETEN SEGÚN SU MANDATO, A NIVEL DEPARTAMENTAL</t>
  </si>
  <si>
    <t xml:space="preserve">HERMINIA LEONOR GARCIA TZUL DE NORATO
</t>
  </si>
  <si>
    <t>Nota: De conformidad al Acuerdo Ministerial Número 295-2019 en donde aprueba el módulo del Subgrupo 18 Servicios Técnicos y Profesionales en el Sistema de Nómina, Registro de Servicios Personales, Estudios y/o Servicios Individuales y Otros Relacionados con el Recurso Humano -GUATENOMINAS-, a partir del mes de marzo del año 2020, le compete gestionar los pagos a la Dirección de Recuros Humanos, en virtud de ello la Dirección Administrativa no realizó ningún pago por servicios técnicos y profesionales correspondiente al Subgrupo 18.</t>
  </si>
  <si>
    <t xml:space="preserve">Aprobado: </t>
  </si>
  <si>
    <r>
      <rPr>
        <b/>
        <sz val="14"/>
        <color theme="1"/>
        <rFont val="Calibri"/>
        <family val="2"/>
        <scheme val="minor"/>
      </rPr>
      <t xml:space="preserve">Aprobado: </t>
    </r>
    <r>
      <rPr>
        <sz val="14"/>
        <color theme="1"/>
        <rFont val="Calibri"/>
        <family val="2"/>
        <scheme val="minor"/>
      </rPr>
      <t xml:space="preserve"> </t>
    </r>
  </si>
  <si>
    <t>Horario de Atención: 7:00 a 15:00 hrs.</t>
  </si>
  <si>
    <r>
      <rPr>
        <b/>
        <sz val="11"/>
        <color theme="1"/>
        <rFont val="Calibri"/>
        <family val="2"/>
        <scheme val="minor"/>
      </rPr>
      <t xml:space="preserve">Aprobado: </t>
    </r>
    <r>
      <rPr>
        <sz val="11"/>
        <color theme="1"/>
        <rFont val="Calibri"/>
        <family val="2"/>
        <scheme val="minor"/>
      </rPr>
      <t xml:space="preserve"> </t>
    </r>
  </si>
  <si>
    <r>
      <rPr>
        <b/>
        <sz val="16"/>
        <color theme="1"/>
        <rFont val="Calibri"/>
        <family val="2"/>
        <scheme val="minor"/>
      </rPr>
      <t xml:space="preserve">Aprobado: </t>
    </r>
    <r>
      <rPr>
        <sz val="16"/>
        <color theme="1"/>
        <rFont val="Calibri"/>
        <family val="2"/>
        <scheme val="minor"/>
      </rPr>
      <t xml:space="preserve"> </t>
    </r>
  </si>
  <si>
    <t>-</t>
  </si>
  <si>
    <t>Nota: Las Sedes departamentales de la Secretaría Presidencial de la Mujer, no cuentan con teléfono institucional.</t>
  </si>
  <si>
    <t>NUMERAL 11 - CONTRATACIÓN DE BIENES Y SERVICIOS:  COMPRA DIRECTA CON OFERTA ELECTRÓNICA,  ARRENDAMIENTO DE BIENES INMUEBLES, COMPRA DE BAJA CUANTIA, NO APLICA LA LEY DE CONTRATACIONES, PROCEDIMIENTOS REGULADOS (CASOS DE EXCEPCIÓN) Y ADQUISICIÓN DIRECTA POR AUSENCIA DE OFERTA (ART. 32 LCE)</t>
  </si>
  <si>
    <t>Responsable de Actualización de la información: Hortencia Margarita Diaz Alvarez</t>
  </si>
  <si>
    <r>
      <rPr>
        <b/>
        <sz val="14"/>
        <color theme="1"/>
        <rFont val="Calibri"/>
        <family val="2"/>
        <scheme val="minor"/>
      </rPr>
      <t xml:space="preserve">Elaborado: </t>
    </r>
    <r>
      <rPr>
        <sz val="14"/>
        <color theme="1"/>
        <rFont val="Calibri"/>
        <family val="2"/>
        <scheme val="minor"/>
      </rPr>
      <t xml:space="preserve"> </t>
    </r>
  </si>
  <si>
    <t>Gobernación Departamental de Chimaltenango, 1a avenida 2-15 zona 3, frente al parque central.</t>
  </si>
  <si>
    <t>9a. Calle 3-40 Zona 1 Gobernación Departamental 2do. Nivel.</t>
  </si>
  <si>
    <t>6ta. Calle 1-76 Zona 4, Consejo Regional de Desarrollo, Cobán Alta Verapaz.</t>
  </si>
  <si>
    <t>4ta. Avenida 2-25 zona Plaza  central, Oficina 4, 1er. Nivel de Gobernación Departamental, Huehuetenango.</t>
  </si>
  <si>
    <t>Edificio Municipal, 0 avenida calle del Cementerio Jocotenango, Sacatepéquez.</t>
  </si>
  <si>
    <t>6ta. Avenida 6-44 Zona 1 San Pedro, San Marcos Anexo Municipalidad de San Pedro San Marcos.</t>
  </si>
  <si>
    <t>Edificio de Gobernación, frente al Parque Central de Flores, Petén.</t>
  </si>
  <si>
    <t>02.diciembre.2020 Hora: 03:49:16 p.m.</t>
  </si>
  <si>
    <t>29.diciembre.2020 Hora: 03:36:20 p.m.</t>
  </si>
  <si>
    <t>30.diciembre.2020 Hora: 10:09:38 a.m.</t>
  </si>
  <si>
    <t>30.diciembre.2020 Hora: 10:11:51 a.m.</t>
  </si>
  <si>
    <t>07.diciembre.2020 Hora: 09:55:58 a.m.</t>
  </si>
  <si>
    <t>16.diciembre.2020 Hora: 10:14:18 a.m.</t>
  </si>
  <si>
    <t>SERVICIO DE ENLACE DE INTERNET CORPORATIVO DE 35 MBS PARA LA SECRETARÍA PRESIDENCIAL DE LA MUJER.</t>
  </si>
  <si>
    <t>Actualmente la Secretaría Presidencial de la Mujer, únicamente cuenta con Sedes Departamentales en los Departamentos descritos en el cuadro anterior.</t>
  </si>
  <si>
    <t>Mes de Actualización: Febrero 2021</t>
  </si>
  <si>
    <t xml:space="preserve"> 02.diciembre.2020 Hora: 15:16:33 p.m.</t>
  </si>
  <si>
    <t>07.diciembre.2020 Hora: 09:52:12 a.m.</t>
  </si>
  <si>
    <t>16.diciembre.2020 Hora: 19:30:03 p.m.</t>
  </si>
  <si>
    <t>Director (a): Adela de los Angeles Robles Rosales</t>
  </si>
  <si>
    <t>ARRENDAMIENTO DE 3 FOTOCOPIADORAS MULTIFUNCIONALES PARA IMPRESIONES, REPRODUCCIONES Y ESCANEO DE DOCUMENTOS, PARA LA SECRETARÍA PRESIDENCIAL DE LA MUJER</t>
  </si>
  <si>
    <t>SERVICIO DE ENERGÍA ELÉCTRICA CONTADOR S63158.; CONTADOR T29105; CONTADOR S41877.</t>
  </si>
  <si>
    <t>SERVICIO DE AGUA POTABLE PARA PROVEER AL PERSONAL DE LA SECRETARÍA PRESIDENCIAL DE LA MUJER, CONTADOR 70229261.</t>
  </si>
  <si>
    <t>ARRENDAMIENTO DE EQUIPO</t>
  </si>
  <si>
    <t>LA SECRETARÍA PRESIDENCIAL DE LA MUJER -SEPREM-, CARECE DE EQUIPOS DESTINADOS PARA FOTOCOPIADORAS MULTIFUNCIONALES PARA IMPRESIONES, REPRODUCCIONES Y ESCANEO DE DOCUMENTOS.</t>
  </si>
  <si>
    <t>SERVICIO DE TELEFONÍA FIJA PARA PROVEER AL PERSONAL DE LAS DIFERENTES DIRECCIONES DE LA SECRETARÍA PRESIDENCIAL DE LA MUJER, PERIODO 02/01/2021 AL 01/02/2021, NUMERO 2207-6400; 2230-0977; 2230-0982; 2230-0981; 2220-6318.</t>
  </si>
  <si>
    <t>SERVICIO DE EXTRACCIÓN DE BASURA, EN LAS INSTALACIONES  DE LA SECRETARÍA PRESIDENCIAL DE LA MUJER.</t>
  </si>
  <si>
    <t>SERVICIO DE ARRENDAMIENTO DE 3 FOTOCOPIADORAS MULTIFUNCIONALES PARA IMPRESIONES, REPRODUCCIONES Y ESCANEO DE DOCUMENTOS, PARA LA SECRETARÍA PRESIDENCIAL DE LA MUJER.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</si>
</sst>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quot;Q&quot;* #,##0.00_-;\-&quot;Q&quot;* #,##0.00_-;_-&quot;Q&quot;* &quot;-&quot;??_-;_-@_-"/>
    <numFmt numFmtId="43" formatCode="_-* #,##0.00_-;\-* #,##0.00_-;_-* &quot;-&quot;??_-;_-@_-"/>
    <numFmt numFmtId="164" formatCode="&quot;Q&quot;#,##0.00_);[Red]\(&quot;Q&quot;#,##0.00\)"/>
    <numFmt numFmtId="165" formatCode="_(&quot;Q&quot;* #,##0.00_);_(&quot;Q&quot;* \(#,##0.00\);_(&quot;Q&quot;* &quot;-&quot;??_);_(@_)"/>
    <numFmt numFmtId="166" formatCode="_(* #,##0.00_);_(* \(#,##0.00\);_(* &quot;-&quot;??_);_(@_)"/>
    <numFmt numFmtId="167" formatCode="&quot;Q&quot;#,##0.00"/>
    <numFmt numFmtId="168" formatCode="_-[$$-540A]* #,##0.00_ ;_-[$$-540A]* \-#,##0.00\ ;_-[$$-540A]* &quot;-&quot;??_ ;_-@_ "/>
  </numFmts>
  <fonts count="27" x14ac:knownFonts="1">
    <font>
      <sz val="11"/>
      <color theme="1"/>
      <name val="Calibri"/>
      <family val="2"/>
      <scheme val="minor"/>
    </font>
    <font>
      <sz val="12"/>
      <color theme="1"/>
      <name val="Calibri"/>
      <family val="2"/>
      <scheme val="minor"/>
    </font>
    <font>
      <b/>
      <sz val="12"/>
      <color theme="1"/>
      <name val="Calibri"/>
      <family val="2"/>
      <scheme val="minor"/>
    </font>
    <font>
      <b/>
      <sz val="16"/>
      <color theme="1"/>
      <name val="Calibri"/>
      <family val="2"/>
      <scheme val="minor"/>
    </font>
    <font>
      <b/>
      <sz val="11"/>
      <color theme="1"/>
      <name val="Calibri"/>
      <family val="2"/>
      <scheme val="minor"/>
    </font>
    <font>
      <b/>
      <sz val="10"/>
      <color theme="1"/>
      <name val="Calibri"/>
      <family val="2"/>
      <scheme val="minor"/>
    </font>
    <font>
      <b/>
      <sz val="8"/>
      <color theme="1"/>
      <name val="Calibri"/>
      <family val="2"/>
      <scheme val="minor"/>
    </font>
    <font>
      <sz val="11"/>
      <color theme="1"/>
      <name val="Calibri"/>
      <family val="2"/>
      <scheme val="minor"/>
    </font>
    <font>
      <b/>
      <sz val="14"/>
      <color theme="1"/>
      <name val="Calibri"/>
      <family val="2"/>
      <scheme val="minor"/>
    </font>
    <font>
      <sz val="14"/>
      <color theme="1"/>
      <name val="Calibri"/>
      <family val="2"/>
      <scheme val="minor"/>
    </font>
    <font>
      <sz val="12"/>
      <color theme="1"/>
      <name val="Arial"/>
      <family val="2"/>
    </font>
    <font>
      <sz val="14"/>
      <color theme="1"/>
      <name val="Arial"/>
      <family val="2"/>
    </font>
    <font>
      <sz val="25"/>
      <color theme="1"/>
      <name val="Calibri"/>
      <family val="2"/>
      <scheme val="minor"/>
    </font>
    <font>
      <b/>
      <sz val="16"/>
      <name val="Calibri"/>
      <family val="2"/>
      <scheme val="minor"/>
    </font>
    <font>
      <sz val="11"/>
      <name val="Calibri"/>
      <family val="2"/>
      <scheme val="minor"/>
    </font>
    <font>
      <b/>
      <sz val="12"/>
      <name val="Calibri"/>
      <family val="2"/>
      <scheme val="minor"/>
    </font>
    <font>
      <b/>
      <sz val="11"/>
      <name val="Calibri"/>
      <family val="2"/>
      <scheme val="minor"/>
    </font>
    <font>
      <sz val="12"/>
      <name val="Calibri"/>
      <family val="2"/>
      <scheme val="minor"/>
    </font>
    <font>
      <b/>
      <sz val="22"/>
      <color theme="1"/>
      <name val="Calibri"/>
      <family val="2"/>
      <scheme val="minor"/>
    </font>
    <font>
      <sz val="14"/>
      <name val="Calibri"/>
      <family val="2"/>
      <scheme val="minor"/>
    </font>
    <font>
      <sz val="18"/>
      <name val="Calibri"/>
      <family val="2"/>
      <scheme val="minor"/>
    </font>
    <font>
      <sz val="12"/>
      <color rgb="FF000000"/>
      <name val="Arial"/>
      <family val="2"/>
    </font>
    <font>
      <b/>
      <sz val="14"/>
      <name val="Calibri"/>
      <family val="2"/>
      <scheme val="minor"/>
    </font>
    <font>
      <sz val="10"/>
      <color theme="1"/>
      <name val="Calibri"/>
      <family val="2"/>
      <scheme val="minor"/>
    </font>
    <font>
      <sz val="16"/>
      <name val="Calibri"/>
      <family val="2"/>
      <scheme val="minor"/>
    </font>
    <font>
      <sz val="16"/>
      <color theme="1"/>
      <name val="Calibri"/>
      <family val="2"/>
      <scheme val="minor"/>
    </font>
    <font>
      <sz val="11"/>
      <color theme="0"/>
      <name val="Calibri"/>
      <family val="2"/>
      <scheme val="minor"/>
    </font>
  </fonts>
  <fills count="7">
    <fill>
      <patternFill patternType="none"/>
    </fill>
    <fill>
      <patternFill patternType="gray125"/>
    </fill>
    <fill>
      <patternFill patternType="solid">
        <fgColor theme="2"/>
        <bgColor indexed="64"/>
      </patternFill>
    </fill>
    <fill>
      <patternFill patternType="solid">
        <fgColor rgb="FFFFFF00"/>
        <bgColor indexed="64"/>
      </patternFill>
    </fill>
    <fill>
      <patternFill patternType="solid">
        <fgColor theme="4" tint="0.59999389629810485"/>
        <bgColor indexed="64"/>
      </patternFill>
    </fill>
    <fill>
      <patternFill patternType="solid">
        <fgColor theme="3" tint="0.79998168889431442"/>
        <bgColor indexed="64"/>
      </patternFill>
    </fill>
    <fill>
      <patternFill patternType="solid">
        <fgColor theme="0"/>
        <bgColor indexed="64"/>
      </patternFill>
    </fill>
  </fills>
  <borders count="54">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style="thin">
        <color auto="1"/>
      </right>
      <top style="thin">
        <color auto="1"/>
      </top>
      <bottom/>
      <diagonal/>
    </border>
    <border>
      <left style="thin">
        <color auto="1"/>
      </left>
      <right style="thin">
        <color auto="1"/>
      </right>
      <top/>
      <bottom/>
      <diagonal/>
    </border>
    <border>
      <left/>
      <right/>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style="thin">
        <color auto="1"/>
      </right>
      <top style="medium">
        <color auto="1"/>
      </top>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top style="medium">
        <color auto="1"/>
      </top>
      <bottom style="medium">
        <color auto="1"/>
      </bottom>
      <diagonal/>
    </border>
    <border>
      <left/>
      <right style="thin">
        <color auto="1"/>
      </right>
      <top style="medium">
        <color auto="1"/>
      </top>
      <bottom style="medium">
        <color auto="1"/>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right style="thin">
        <color auto="1"/>
      </right>
      <top style="thin">
        <color auto="1"/>
      </top>
      <bottom style="thin">
        <color auto="1"/>
      </bottom>
      <diagonal/>
    </border>
    <border>
      <left/>
      <right style="thin">
        <color auto="1"/>
      </right>
      <top/>
      <bottom style="thin">
        <color auto="1"/>
      </bottom>
      <diagonal/>
    </border>
    <border>
      <left/>
      <right/>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medium">
        <color auto="1"/>
      </right>
      <top/>
      <bottom style="medium">
        <color auto="1"/>
      </bottom>
      <diagonal/>
    </border>
    <border>
      <left style="medium">
        <color indexed="64"/>
      </left>
      <right style="medium">
        <color indexed="64"/>
      </right>
      <top/>
      <bottom style="medium">
        <color indexed="64"/>
      </bottom>
      <diagonal/>
    </border>
    <border>
      <left style="thin">
        <color auto="1"/>
      </left>
      <right/>
      <top/>
      <bottom style="medium">
        <color auto="1"/>
      </bottom>
      <diagonal/>
    </border>
    <border>
      <left/>
      <right/>
      <top style="thin">
        <color auto="1"/>
      </top>
      <bottom/>
      <diagonal/>
    </border>
    <border>
      <left style="thin">
        <color auto="1"/>
      </left>
      <right/>
      <top style="thin">
        <color auto="1"/>
      </top>
      <bottom/>
      <diagonal/>
    </border>
    <border>
      <left/>
      <right style="thin">
        <color indexed="64"/>
      </right>
      <top style="thin">
        <color indexed="64"/>
      </top>
      <bottom/>
      <diagonal/>
    </border>
    <border>
      <left style="thin">
        <color auto="1"/>
      </left>
      <right/>
      <top style="medium">
        <color auto="1"/>
      </top>
      <bottom style="thin">
        <color auto="1"/>
      </bottom>
      <diagonal/>
    </border>
    <border>
      <left/>
      <right style="thin">
        <color auto="1"/>
      </right>
      <top style="medium">
        <color auto="1"/>
      </top>
      <bottom style="thin">
        <color auto="1"/>
      </bottom>
      <diagonal/>
    </border>
    <border>
      <left/>
      <right style="thin">
        <color auto="1"/>
      </right>
      <top/>
      <bottom/>
      <diagonal/>
    </border>
    <border>
      <left style="thin">
        <color indexed="64"/>
      </left>
      <right/>
      <top/>
      <bottom/>
      <diagonal/>
    </border>
    <border>
      <left/>
      <right style="thin">
        <color indexed="64"/>
      </right>
      <top/>
      <bottom style="medium">
        <color auto="1"/>
      </bottom>
      <diagonal/>
    </border>
    <border>
      <left style="thin">
        <color indexed="64"/>
      </left>
      <right/>
      <top/>
      <bottom style="thin">
        <color indexed="64"/>
      </bottom>
      <diagonal/>
    </border>
    <border>
      <left style="medium">
        <color indexed="64"/>
      </left>
      <right style="thin">
        <color auto="1"/>
      </right>
      <top style="medium">
        <color indexed="64"/>
      </top>
      <bottom/>
      <diagonal/>
    </border>
    <border>
      <left style="medium">
        <color indexed="64"/>
      </left>
      <right style="thin">
        <color auto="1"/>
      </right>
      <top/>
      <bottom/>
      <diagonal/>
    </border>
    <border>
      <left style="medium">
        <color indexed="64"/>
      </left>
      <right/>
      <top style="thin">
        <color auto="1"/>
      </top>
      <bottom style="thin">
        <color auto="1"/>
      </bottom>
      <diagonal/>
    </border>
    <border>
      <left/>
      <right style="medium">
        <color indexed="64"/>
      </right>
      <top style="thin">
        <color auto="1"/>
      </top>
      <bottom style="thin">
        <color auto="1"/>
      </bottom>
      <diagonal/>
    </border>
    <border>
      <left style="medium">
        <color indexed="64"/>
      </left>
      <right/>
      <top/>
      <bottom/>
      <diagonal/>
    </border>
    <border>
      <left/>
      <right style="medium">
        <color indexed="64"/>
      </right>
      <top/>
      <bottom/>
      <diagonal/>
    </border>
    <border>
      <left style="medium">
        <color indexed="64"/>
      </left>
      <right/>
      <top/>
      <bottom style="medium">
        <color auto="1"/>
      </bottom>
      <diagonal/>
    </border>
    <border>
      <left/>
      <right style="medium">
        <color indexed="64"/>
      </right>
      <top/>
      <bottom style="medium">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s>
  <cellStyleXfs count="6">
    <xf numFmtId="0" fontId="0" fillId="0" borderId="0"/>
    <xf numFmtId="0" fontId="1" fillId="0" borderId="0"/>
    <xf numFmtId="165" fontId="7" fillId="0" borderId="0" applyFont="0" applyFill="0" applyBorder="0" applyAlignment="0" applyProtection="0"/>
    <xf numFmtId="166"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cellStyleXfs>
  <cellXfs count="467">
    <xf numFmtId="0" fontId="0" fillId="0" borderId="0" xfId="0"/>
    <xf numFmtId="0" fontId="0" fillId="0" borderId="1" xfId="0" applyBorder="1"/>
    <xf numFmtId="0" fontId="0" fillId="0" borderId="13" xfId="0" applyBorder="1"/>
    <xf numFmtId="0" fontId="0" fillId="0" borderId="15" xfId="0" applyBorder="1"/>
    <xf numFmtId="0" fontId="0" fillId="0" borderId="16" xfId="0" applyBorder="1"/>
    <xf numFmtId="0" fontId="0" fillId="0" borderId="17" xfId="0" applyBorder="1"/>
    <xf numFmtId="0" fontId="0" fillId="0" borderId="2" xfId="0" applyBorder="1"/>
    <xf numFmtId="0" fontId="0" fillId="0" borderId="18" xfId="0" applyBorder="1"/>
    <xf numFmtId="0" fontId="0" fillId="0" borderId="12" xfId="0" applyBorder="1"/>
    <xf numFmtId="0" fontId="0" fillId="0" borderId="14" xfId="0" applyBorder="1"/>
    <xf numFmtId="0" fontId="0" fillId="0" borderId="1" xfId="0" applyFont="1" applyBorder="1" applyAlignment="1">
      <alignment vertical="center" wrapText="1"/>
    </xf>
    <xf numFmtId="0" fontId="0" fillId="0" borderId="14" xfId="0" applyFont="1" applyBorder="1" applyAlignment="1">
      <alignment vertical="center" wrapText="1"/>
    </xf>
    <xf numFmtId="0" fontId="0" fillId="0" borderId="15" xfId="0" applyFont="1" applyBorder="1" applyAlignment="1">
      <alignment vertical="center" wrapText="1"/>
    </xf>
    <xf numFmtId="0" fontId="0" fillId="0" borderId="16" xfId="0" applyFont="1" applyBorder="1" applyAlignment="1">
      <alignment vertical="center" wrapText="1"/>
    </xf>
    <xf numFmtId="0" fontId="0" fillId="0" borderId="24" xfId="0" applyFont="1" applyBorder="1" applyAlignment="1">
      <alignment vertical="center" wrapText="1"/>
    </xf>
    <xf numFmtId="0" fontId="0" fillId="0" borderId="6" xfId="0" applyFont="1" applyBorder="1" applyAlignment="1">
      <alignment vertical="center" wrapText="1"/>
    </xf>
    <xf numFmtId="0" fontId="0" fillId="0" borderId="25" xfId="0" applyFont="1" applyBorder="1" applyAlignment="1">
      <alignment vertical="center" wrapText="1"/>
    </xf>
    <xf numFmtId="0" fontId="0" fillId="0" borderId="17" xfId="0" applyFont="1" applyBorder="1" applyAlignment="1">
      <alignment vertical="center" wrapText="1"/>
    </xf>
    <xf numFmtId="0" fontId="0" fillId="0" borderId="2" xfId="0" applyFont="1" applyBorder="1" applyAlignment="1">
      <alignment vertical="center" wrapText="1"/>
    </xf>
    <xf numFmtId="0" fontId="0" fillId="0" borderId="18" xfId="0" applyFont="1" applyBorder="1" applyAlignment="1">
      <alignment vertical="center" wrapText="1"/>
    </xf>
    <xf numFmtId="0" fontId="2" fillId="0" borderId="0" xfId="0" applyFont="1" applyBorder="1" applyAlignment="1">
      <alignment horizontal="center" vertical="center"/>
    </xf>
    <xf numFmtId="0" fontId="1" fillId="0" borderId="0" xfId="0" applyFont="1"/>
    <xf numFmtId="0" fontId="4" fillId="2" borderId="10"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9"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15" xfId="0" applyFont="1" applyFill="1" applyBorder="1" applyAlignment="1">
      <alignment horizontal="center" wrapText="1"/>
    </xf>
    <xf numFmtId="0" fontId="1" fillId="0" borderId="0" xfId="0" applyFont="1" applyBorder="1" applyAlignment="1"/>
    <xf numFmtId="0" fontId="0" fillId="0" borderId="0" xfId="0"/>
    <xf numFmtId="0" fontId="2" fillId="0" borderId="0" xfId="0" applyFont="1" applyBorder="1" applyAlignment="1">
      <alignment vertical="center"/>
    </xf>
    <xf numFmtId="0" fontId="9" fillId="0" borderId="0" xfId="0" applyFont="1"/>
    <xf numFmtId="0" fontId="8" fillId="0" borderId="0" xfId="0" applyFont="1" applyBorder="1" applyAlignment="1"/>
    <xf numFmtId="0" fontId="8" fillId="0" borderId="0" xfId="0" applyFont="1" applyBorder="1" applyAlignment="1">
      <alignment vertical="center"/>
    </xf>
    <xf numFmtId="0" fontId="0" fillId="0" borderId="0" xfId="0" applyBorder="1"/>
    <xf numFmtId="0" fontId="2" fillId="0" borderId="0" xfId="0" applyFont="1" applyBorder="1" applyAlignment="1"/>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2"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5" fillId="2" borderId="20" xfId="0" applyFont="1" applyFill="1" applyBorder="1" applyAlignment="1">
      <alignment horizontal="center" vertical="center" wrapText="1"/>
    </xf>
    <xf numFmtId="0" fontId="5" fillId="2" borderId="21" xfId="0" applyFont="1" applyFill="1" applyBorder="1" applyAlignment="1">
      <alignment horizontal="center" vertical="center" wrapText="1"/>
    </xf>
    <xf numFmtId="0" fontId="5" fillId="2" borderId="31" xfId="0" applyFont="1" applyFill="1" applyBorder="1" applyAlignment="1">
      <alignment horizontal="center" vertical="center" wrapText="1"/>
    </xf>
    <xf numFmtId="0" fontId="0" fillId="0" borderId="0" xfId="0" applyBorder="1" applyAlignment="1"/>
    <xf numFmtId="0" fontId="2" fillId="0" borderId="0" xfId="0" applyFont="1" applyBorder="1" applyAlignment="1">
      <alignment vertical="center" wrapText="1"/>
    </xf>
    <xf numFmtId="0" fontId="2" fillId="2" borderId="32" xfId="0" applyFont="1" applyFill="1" applyBorder="1" applyAlignment="1">
      <alignment horizontal="center" vertical="center" wrapText="1"/>
    </xf>
    <xf numFmtId="0" fontId="2" fillId="2" borderId="31" xfId="0" applyFont="1" applyFill="1" applyBorder="1" applyAlignment="1">
      <alignment horizontal="center" vertical="center" wrapText="1"/>
    </xf>
    <xf numFmtId="0" fontId="0" fillId="0" borderId="35" xfId="0" applyBorder="1"/>
    <xf numFmtId="0" fontId="0" fillId="0" borderId="34" xfId="0" applyBorder="1"/>
    <xf numFmtId="0" fontId="0" fillId="0" borderId="36" xfId="0" applyBorder="1"/>
    <xf numFmtId="0" fontId="8" fillId="0" borderId="1" xfId="0" applyFont="1" applyBorder="1" applyAlignment="1">
      <alignment vertical="center"/>
    </xf>
    <xf numFmtId="0" fontId="9" fillId="0" borderId="0" xfId="0" applyFont="1" applyBorder="1"/>
    <xf numFmtId="0" fontId="11" fillId="0" borderId="0" xfId="0" applyFont="1"/>
    <xf numFmtId="0" fontId="8" fillId="0" borderId="1" xfId="0" applyFont="1" applyBorder="1" applyAlignment="1"/>
    <xf numFmtId="0" fontId="10" fillId="0" borderId="1" xfId="0" applyFont="1" applyBorder="1" applyAlignment="1">
      <alignment horizontal="center" vertical="center"/>
    </xf>
    <xf numFmtId="0" fontId="0" fillId="0" borderId="0" xfId="0" applyAlignment="1">
      <alignment vertical="center"/>
    </xf>
    <xf numFmtId="0" fontId="9" fillId="0" borderId="0" xfId="0" applyFont="1" applyAlignment="1">
      <alignment vertical="center"/>
    </xf>
    <xf numFmtId="0" fontId="9" fillId="0" borderId="0" xfId="0" applyFont="1" applyFill="1" applyAlignment="1">
      <alignment vertical="center"/>
    </xf>
    <xf numFmtId="0" fontId="2" fillId="0" borderId="2" xfId="0" applyFont="1" applyBorder="1" applyAlignment="1">
      <alignment horizontal="center" vertical="center"/>
    </xf>
    <xf numFmtId="0" fontId="1" fillId="0" borderId="27" xfId="0" applyFont="1" applyBorder="1" applyAlignment="1">
      <alignment horizontal="center" vertical="center"/>
    </xf>
    <xf numFmtId="0" fontId="1" fillId="0" borderId="27" xfId="0" applyFont="1" applyBorder="1" applyAlignment="1">
      <alignment vertical="center"/>
    </xf>
    <xf numFmtId="14" fontId="1" fillId="0" borderId="2" xfId="0" applyNumberFormat="1" applyFont="1" applyBorder="1" applyAlignment="1">
      <alignment horizontal="center" vertical="center"/>
    </xf>
    <xf numFmtId="0" fontId="1" fillId="0" borderId="2" xfId="0" applyFont="1" applyBorder="1" applyAlignment="1">
      <alignment vertical="center"/>
    </xf>
    <xf numFmtId="165" fontId="2" fillId="0" borderId="2" xfId="2" applyFont="1" applyBorder="1" applyAlignment="1">
      <alignment vertical="center"/>
    </xf>
    <xf numFmtId="0" fontId="17" fillId="0" borderId="1" xfId="0" applyFont="1" applyBorder="1" applyAlignment="1">
      <alignment horizontal="justify" vertical="center" wrapText="1"/>
    </xf>
    <xf numFmtId="0" fontId="1" fillId="0" borderId="2" xfId="0" applyFont="1" applyBorder="1" applyAlignment="1">
      <alignment vertical="center" wrapText="1"/>
    </xf>
    <xf numFmtId="0" fontId="4" fillId="0" borderId="1" xfId="0" applyFont="1" applyFill="1" applyBorder="1" applyAlignment="1">
      <alignment horizontal="center" vertical="center"/>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0" fillId="0" borderId="0" xfId="0" applyFill="1"/>
    <xf numFmtId="0" fontId="0" fillId="3" borderId="0" xfId="0" applyFill="1" applyAlignment="1">
      <alignment vertical="center"/>
    </xf>
    <xf numFmtId="0" fontId="14" fillId="0" borderId="0" xfId="0" applyFont="1" applyFill="1"/>
    <xf numFmtId="0" fontId="14" fillId="0" borderId="0" xfId="0" applyFont="1" applyFill="1" applyBorder="1"/>
    <xf numFmtId="166" fontId="14" fillId="0" borderId="0" xfId="3" applyFont="1" applyFill="1" applyBorder="1"/>
    <xf numFmtId="0" fontId="15" fillId="0" borderId="0" xfId="0" applyFont="1" applyFill="1" applyBorder="1" applyAlignment="1">
      <alignment vertical="center"/>
    </xf>
    <xf numFmtId="0" fontId="16" fillId="0" borderId="0" xfId="0" applyFont="1" applyFill="1"/>
    <xf numFmtId="0" fontId="15" fillId="0" borderId="0" xfId="0" applyFont="1" applyFill="1" applyBorder="1" applyAlignment="1">
      <alignment vertical="center" wrapText="1"/>
    </xf>
    <xf numFmtId="0" fontId="15" fillId="0" borderId="40"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39" xfId="0" applyFont="1" applyFill="1" applyBorder="1" applyAlignment="1">
      <alignment horizontal="center" vertical="center"/>
    </xf>
    <xf numFmtId="0" fontId="14" fillId="0" borderId="40" xfId="0" applyFont="1" applyFill="1" applyBorder="1"/>
    <xf numFmtId="0" fontId="14" fillId="0" borderId="39" xfId="0" applyFont="1" applyFill="1" applyBorder="1"/>
    <xf numFmtId="0" fontId="14" fillId="0" borderId="42" xfId="0" applyFont="1" applyFill="1" applyBorder="1"/>
    <xf numFmtId="0" fontId="14" fillId="0" borderId="28" xfId="0" applyFont="1" applyFill="1" applyBorder="1"/>
    <xf numFmtId="0" fontId="14" fillId="0" borderId="27" xfId="0" applyFont="1" applyFill="1" applyBorder="1"/>
    <xf numFmtId="0" fontId="19" fillId="0" borderId="0" xfId="0" applyFont="1" applyFill="1"/>
    <xf numFmtId="0" fontId="10" fillId="0" borderId="1" xfId="0" applyFont="1" applyFill="1" applyBorder="1" applyAlignment="1">
      <alignment horizontal="justify" vertical="center" wrapText="1"/>
    </xf>
    <xf numFmtId="0" fontId="14" fillId="0" borderId="21" xfId="0" applyFont="1" applyFill="1" applyBorder="1"/>
    <xf numFmtId="0" fontId="8" fillId="4" borderId="3" xfId="0" applyFont="1" applyFill="1" applyBorder="1" applyAlignment="1">
      <alignment horizontal="center"/>
    </xf>
    <xf numFmtId="0" fontId="8" fillId="4" borderId="4" xfId="0" applyFont="1" applyFill="1" applyBorder="1" applyAlignment="1">
      <alignment horizontal="center"/>
    </xf>
    <xf numFmtId="0" fontId="8" fillId="4" borderId="1" xfId="0" applyFont="1" applyFill="1" applyBorder="1" applyAlignment="1">
      <alignment horizontal="center"/>
    </xf>
    <xf numFmtId="0" fontId="21" fillId="0" borderId="1" xfId="0" applyFont="1" applyFill="1" applyBorder="1" applyAlignment="1">
      <alignment vertical="center" wrapText="1"/>
    </xf>
    <xf numFmtId="0" fontId="10" fillId="0" borderId="2" xfId="0" applyFont="1" applyFill="1" applyBorder="1" applyAlignment="1">
      <alignment vertical="center" wrapText="1"/>
    </xf>
    <xf numFmtId="0" fontId="10" fillId="0" borderId="2" xfId="0" applyFont="1" applyFill="1" applyBorder="1" applyAlignment="1">
      <alignment horizontal="center" vertical="center"/>
    </xf>
    <xf numFmtId="0" fontId="10" fillId="0" borderId="2" xfId="0" applyFont="1" applyFill="1" applyBorder="1" applyAlignment="1">
      <alignment horizontal="center" vertical="center" wrapText="1"/>
    </xf>
    <xf numFmtId="0" fontId="10" fillId="0" borderId="1" xfId="0" applyFont="1" applyFill="1" applyBorder="1" applyAlignment="1">
      <alignment vertical="center" wrapText="1"/>
    </xf>
    <xf numFmtId="0" fontId="10" fillId="0" borderId="1" xfId="0" applyFont="1" applyFill="1" applyBorder="1" applyAlignment="1">
      <alignment horizontal="center" vertical="center"/>
    </xf>
    <xf numFmtId="0" fontId="10" fillId="0" borderId="1" xfId="0" applyFont="1" applyFill="1" applyBorder="1" applyAlignment="1">
      <alignment horizontal="center" vertical="center" wrapText="1"/>
    </xf>
    <xf numFmtId="0" fontId="10" fillId="0" borderId="1" xfId="0" applyFont="1" applyFill="1" applyBorder="1" applyAlignment="1">
      <alignment vertical="center"/>
    </xf>
    <xf numFmtId="0" fontId="4" fillId="5" borderId="2" xfId="0" applyFont="1" applyFill="1" applyBorder="1" applyAlignment="1">
      <alignment horizontal="center" vertical="center" wrapText="1"/>
    </xf>
    <xf numFmtId="0" fontId="15" fillId="0" borderId="0" xfId="0" applyFont="1" applyFill="1" applyBorder="1"/>
    <xf numFmtId="0" fontId="17" fillId="0" borderId="0" xfId="0" applyFont="1" applyFill="1"/>
    <xf numFmtId="0" fontId="17" fillId="0" borderId="0" xfId="0" applyFont="1" applyFill="1" applyBorder="1"/>
    <xf numFmtId="0" fontId="17" fillId="0" borderId="39" xfId="0" applyFont="1" applyFill="1" applyBorder="1"/>
    <xf numFmtId="0" fontId="22" fillId="0" borderId="0" xfId="0" applyFont="1" applyFill="1" applyBorder="1"/>
    <xf numFmtId="0" fontId="19" fillId="0" borderId="0" xfId="0" applyFont="1" applyFill="1" applyBorder="1"/>
    <xf numFmtId="0" fontId="19" fillId="0" borderId="39" xfId="0" applyFont="1" applyFill="1" applyBorder="1"/>
    <xf numFmtId="0" fontId="4" fillId="5" borderId="1" xfId="0" applyFont="1" applyFill="1" applyBorder="1" applyAlignment="1">
      <alignment horizontal="center" vertical="center"/>
    </xf>
    <xf numFmtId="0" fontId="5" fillId="5" borderId="1" xfId="0" applyFont="1" applyFill="1" applyBorder="1" applyAlignment="1">
      <alignment horizontal="center" vertical="center" wrapText="1"/>
    </xf>
    <xf numFmtId="0" fontId="6" fillId="5" borderId="1" xfId="0" applyFont="1" applyFill="1" applyBorder="1" applyAlignment="1">
      <alignment horizontal="center" vertical="center" wrapText="1"/>
    </xf>
    <xf numFmtId="0" fontId="4" fillId="5" borderId="1" xfId="0" applyFont="1" applyFill="1" applyBorder="1" applyAlignment="1">
      <alignment horizontal="center" vertical="center" wrapText="1"/>
    </xf>
    <xf numFmtId="165" fontId="22" fillId="0" borderId="21" xfId="0" applyNumberFormat="1" applyFont="1" applyFill="1" applyBorder="1" applyAlignment="1">
      <alignment vertical="center"/>
    </xf>
    <xf numFmtId="165" fontId="14" fillId="0" borderId="0" xfId="0" applyNumberFormat="1" applyFont="1" applyFill="1" applyBorder="1"/>
    <xf numFmtId="168" fontId="14" fillId="0" borderId="0" xfId="0" applyNumberFormat="1" applyFont="1" applyFill="1" applyBorder="1"/>
    <xf numFmtId="166" fontId="20" fillId="0" borderId="0" xfId="3" applyFont="1" applyFill="1" applyBorder="1"/>
    <xf numFmtId="0" fontId="0" fillId="0" borderId="35" xfId="0" applyBorder="1" applyAlignment="1">
      <alignment wrapText="1"/>
    </xf>
    <xf numFmtId="0" fontId="0" fillId="0" borderId="34" xfId="0" applyBorder="1" applyAlignment="1">
      <alignment wrapText="1"/>
    </xf>
    <xf numFmtId="0" fontId="0" fillId="0" borderId="36" xfId="0" applyBorder="1" applyAlignment="1">
      <alignment wrapText="1"/>
    </xf>
    <xf numFmtId="0" fontId="0" fillId="0" borderId="40" xfId="0" applyBorder="1" applyAlignment="1">
      <alignment wrapText="1"/>
    </xf>
    <xf numFmtId="0" fontId="0" fillId="0" borderId="0" xfId="0" applyBorder="1" applyAlignment="1">
      <alignment wrapText="1"/>
    </xf>
    <xf numFmtId="0" fontId="0" fillId="0" borderId="39" xfId="0" applyBorder="1" applyAlignment="1">
      <alignment wrapText="1"/>
    </xf>
    <xf numFmtId="0" fontId="0" fillId="0" borderId="42" xfId="0" applyBorder="1"/>
    <xf numFmtId="0" fontId="0" fillId="0" borderId="28" xfId="0" applyBorder="1"/>
    <xf numFmtId="0" fontId="0" fillId="0" borderId="27" xfId="0" applyBorder="1"/>
    <xf numFmtId="0" fontId="15" fillId="0" borderId="42" xfId="0" applyFont="1" applyFill="1" applyBorder="1"/>
    <xf numFmtId="0" fontId="17" fillId="0" borderId="28" xfId="0" applyFont="1" applyFill="1" applyBorder="1"/>
    <xf numFmtId="0" fontId="15" fillId="0" borderId="28" xfId="0" applyFont="1" applyFill="1" applyBorder="1"/>
    <xf numFmtId="0" fontId="17" fillId="0" borderId="27" xfId="0" applyFont="1" applyFill="1" applyBorder="1"/>
    <xf numFmtId="0" fontId="0" fillId="0" borderId="40" xfId="0" applyBorder="1"/>
    <xf numFmtId="0" fontId="0" fillId="0" borderId="39" xfId="0" applyBorder="1"/>
    <xf numFmtId="0" fontId="14" fillId="0" borderId="0" xfId="0" applyFont="1"/>
    <xf numFmtId="0" fontId="15" fillId="0" borderId="4" xfId="0" applyFont="1" applyBorder="1" applyAlignment="1">
      <alignment horizontal="center" vertical="center" wrapText="1"/>
    </xf>
    <xf numFmtId="0" fontId="14" fillId="0" borderId="10" xfId="0" applyFont="1" applyBorder="1" applyAlignment="1">
      <alignment vertical="center"/>
    </xf>
    <xf numFmtId="0" fontId="16" fillId="0" borderId="10" xfId="0" applyFont="1" applyBorder="1" applyAlignment="1">
      <alignment horizontal="left" vertical="center" wrapText="1"/>
    </xf>
    <xf numFmtId="0" fontId="16" fillId="0" borderId="10" xfId="0" applyFont="1" applyBorder="1" applyAlignment="1">
      <alignment horizontal="left" vertical="center"/>
    </xf>
    <xf numFmtId="0" fontId="14" fillId="0" borderId="11" xfId="0" applyFont="1" applyBorder="1" applyAlignment="1">
      <alignment vertical="center" wrapText="1"/>
    </xf>
    <xf numFmtId="0" fontId="14" fillId="0" borderId="1" xfId="0" applyFont="1" applyBorder="1" applyAlignment="1">
      <alignment vertical="center"/>
    </xf>
    <xf numFmtId="0" fontId="16" fillId="0" borderId="1" xfId="0" applyFont="1" applyBorder="1" applyAlignment="1">
      <alignment horizontal="left" vertical="center" wrapText="1"/>
    </xf>
    <xf numFmtId="0" fontId="16" fillId="0" borderId="1" xfId="0" applyFont="1" applyBorder="1" applyAlignment="1">
      <alignment vertical="center" wrapText="1"/>
    </xf>
    <xf numFmtId="0" fontId="14" fillId="0" borderId="13" xfId="0" applyFont="1" applyBorder="1" applyAlignment="1">
      <alignment vertical="center" wrapText="1"/>
    </xf>
    <xf numFmtId="0" fontId="14" fillId="0" borderId="1" xfId="0" applyFont="1" applyBorder="1" applyAlignment="1">
      <alignment vertical="center" wrapText="1"/>
    </xf>
    <xf numFmtId="0" fontId="14" fillId="0" borderId="13" xfId="0" applyFont="1" applyBorder="1" applyAlignment="1">
      <alignment horizontal="justify" vertical="center" wrapText="1"/>
    </xf>
    <xf numFmtId="14" fontId="14" fillId="0" borderId="13" xfId="0" applyNumberFormat="1" applyFont="1" applyBorder="1" applyAlignment="1">
      <alignment horizontal="left" vertical="center"/>
    </xf>
    <xf numFmtId="0" fontId="14" fillId="0" borderId="15" xfId="0" applyFont="1" applyBorder="1" applyAlignment="1">
      <alignment vertical="center"/>
    </xf>
    <xf numFmtId="0" fontId="16" fillId="0" borderId="15" xfId="0" applyFont="1" applyBorder="1" applyAlignment="1">
      <alignment vertical="center"/>
    </xf>
    <xf numFmtId="0" fontId="14" fillId="0" borderId="16" xfId="0" applyFont="1" applyBorder="1" applyAlignment="1">
      <alignment vertical="center"/>
    </xf>
    <xf numFmtId="0" fontId="16" fillId="0" borderId="40" xfId="0" applyFont="1" applyBorder="1"/>
    <xf numFmtId="0" fontId="16" fillId="0" borderId="0" xfId="0" applyFont="1"/>
    <xf numFmtId="0" fontId="14" fillId="0" borderId="39" xfId="0" applyFont="1" applyBorder="1"/>
    <xf numFmtId="0" fontId="22" fillId="0" borderId="40" xfId="0" applyFont="1" applyBorder="1"/>
    <xf numFmtId="0" fontId="22" fillId="0" borderId="0" xfId="0" applyFont="1"/>
    <xf numFmtId="0" fontId="19" fillId="0" borderId="0" xfId="0" applyFont="1"/>
    <xf numFmtId="0" fontId="19" fillId="0" borderId="39" xfId="0" applyFont="1" applyBorder="1"/>
    <xf numFmtId="0" fontId="17" fillId="0" borderId="0" xfId="0" applyFont="1"/>
    <xf numFmtId="0" fontId="17" fillId="0" borderId="39" xfId="0" applyFont="1" applyBorder="1"/>
    <xf numFmtId="0" fontId="15" fillId="0" borderId="42" xfId="0" applyFont="1" applyBorder="1"/>
    <xf numFmtId="0" fontId="15" fillId="0" borderId="28" xfId="0" applyFont="1" applyBorder="1"/>
    <xf numFmtId="0" fontId="17" fillId="0" borderId="27" xfId="0" applyFont="1" applyBorder="1"/>
    <xf numFmtId="167" fontId="4" fillId="0" borderId="1" xfId="3" applyNumberFormat="1" applyFont="1" applyFill="1" applyBorder="1" applyAlignment="1">
      <alignment horizontal="center" vertical="center"/>
    </xf>
    <xf numFmtId="0" fontId="19" fillId="0" borderId="40" xfId="0" applyFont="1" applyBorder="1"/>
    <xf numFmtId="0" fontId="19" fillId="0" borderId="40" xfId="0" applyFont="1" applyFill="1" applyBorder="1"/>
    <xf numFmtId="0" fontId="24" fillId="0" borderId="0" xfId="0" applyFont="1" applyBorder="1"/>
    <xf numFmtId="0" fontId="13" fillId="0" borderId="0" xfId="0" applyFont="1" applyBorder="1"/>
    <xf numFmtId="0" fontId="14" fillId="0" borderId="40" xfId="0" applyFont="1" applyBorder="1"/>
    <xf numFmtId="0" fontId="16" fillId="0" borderId="0" xfId="0" applyFont="1" applyFill="1" applyBorder="1"/>
    <xf numFmtId="0" fontId="0" fillId="0" borderId="0" xfId="0" applyFont="1" applyAlignment="1"/>
    <xf numFmtId="0" fontId="14" fillId="0" borderId="0" xfId="0" applyFont="1" applyBorder="1"/>
    <xf numFmtId="0" fontId="0" fillId="0" borderId="39" xfId="0" applyFont="1" applyBorder="1"/>
    <xf numFmtId="0" fontId="0" fillId="0" borderId="39" xfId="0" applyFont="1" applyBorder="1" applyAlignment="1"/>
    <xf numFmtId="0" fontId="16" fillId="0" borderId="39" xfId="0" applyFont="1" applyFill="1" applyBorder="1"/>
    <xf numFmtId="0" fontId="17" fillId="0" borderId="0" xfId="0" applyFont="1" applyBorder="1"/>
    <xf numFmtId="0" fontId="15" fillId="0" borderId="0" xfId="0" applyFont="1" applyBorder="1"/>
    <xf numFmtId="0" fontId="16" fillId="0" borderId="40" xfId="0" applyFont="1" applyBorder="1" applyAlignment="1">
      <alignment horizontal="right"/>
    </xf>
    <xf numFmtId="0" fontId="14" fillId="0" borderId="28" xfId="0" applyFont="1" applyBorder="1"/>
    <xf numFmtId="0" fontId="8" fillId="0" borderId="0" xfId="0" applyFont="1"/>
    <xf numFmtId="0" fontId="0" fillId="0" borderId="0" xfId="0" applyFill="1" applyAlignment="1">
      <alignment vertical="center"/>
    </xf>
    <xf numFmtId="166" fontId="0" fillId="0" borderId="0" xfId="3" applyFont="1" applyBorder="1"/>
    <xf numFmtId="167" fontId="0" fillId="0" borderId="0" xfId="0" applyNumberFormat="1" applyBorder="1"/>
    <xf numFmtId="165" fontId="23" fillId="0" borderId="1" xfId="3" applyNumberFormat="1" applyFont="1" applyFill="1" applyBorder="1" applyAlignment="1">
      <alignment horizontal="right" vertical="center"/>
    </xf>
    <xf numFmtId="0" fontId="23" fillId="0" borderId="1" xfId="0" applyFont="1" applyFill="1" applyBorder="1" applyAlignment="1">
      <alignment horizontal="center" vertical="center"/>
    </xf>
    <xf numFmtId="14" fontId="23" fillId="0" borderId="1" xfId="0" applyNumberFormat="1" applyFont="1" applyFill="1" applyBorder="1" applyAlignment="1">
      <alignment vertical="center"/>
    </xf>
    <xf numFmtId="0" fontId="23" fillId="0" borderId="1" xfId="0" applyFont="1" applyFill="1" applyBorder="1" applyAlignment="1">
      <alignment horizontal="justify" vertical="center" wrapText="1"/>
    </xf>
    <xf numFmtId="165" fontId="23" fillId="0" borderId="1" xfId="3" applyNumberFormat="1" applyFont="1" applyFill="1" applyBorder="1" applyAlignment="1">
      <alignment horizontal="center" vertical="center"/>
    </xf>
    <xf numFmtId="0" fontId="14" fillId="0" borderId="15" xfId="0" applyFont="1" applyFill="1" applyBorder="1" applyAlignment="1">
      <alignment vertical="center"/>
    </xf>
    <xf numFmtId="0" fontId="0" fillId="0" borderId="2" xfId="0" applyFont="1" applyBorder="1" applyAlignment="1">
      <alignment horizontal="center" vertical="center" wrapText="1"/>
    </xf>
    <xf numFmtId="164" fontId="0" fillId="0" borderId="2" xfId="2" applyNumberFormat="1" applyFont="1" applyBorder="1" applyAlignment="1">
      <alignment vertical="center"/>
    </xf>
    <xf numFmtId="0" fontId="14" fillId="0" borderId="2" xfId="0" applyFont="1" applyBorder="1" applyAlignment="1">
      <alignment vertical="center" wrapText="1"/>
    </xf>
    <xf numFmtId="0" fontId="0" fillId="0" borderId="2" xfId="0" applyFont="1" applyBorder="1" applyAlignment="1">
      <alignment horizontal="justify" vertical="center" wrapText="1"/>
    </xf>
    <xf numFmtId="165" fontId="0" fillId="0" borderId="2" xfId="2" applyFont="1" applyBorder="1" applyAlignment="1">
      <alignment horizontal="center" vertical="center" wrapText="1"/>
    </xf>
    <xf numFmtId="168" fontId="26" fillId="0" borderId="0" xfId="0" applyNumberFormat="1" applyFont="1" applyFill="1" applyBorder="1"/>
    <xf numFmtId="0" fontId="23" fillId="0" borderId="1" xfId="0" applyFont="1" applyFill="1" applyBorder="1" applyAlignment="1">
      <alignment horizontal="center" vertical="center"/>
    </xf>
    <xf numFmtId="165" fontId="0" fillId="0" borderId="0" xfId="0" applyNumberFormat="1" applyAlignment="1">
      <alignment vertical="center"/>
    </xf>
    <xf numFmtId="0" fontId="0" fillId="6" borderId="0" xfId="0" applyFont="1" applyFill="1"/>
    <xf numFmtId="0" fontId="15" fillId="0" borderId="47" xfId="0" applyFont="1" applyFill="1" applyBorder="1" applyAlignment="1">
      <alignment horizontal="center" vertical="center"/>
    </xf>
    <xf numFmtId="0" fontId="2" fillId="6" borderId="48" xfId="0" applyFont="1" applyFill="1" applyBorder="1" applyAlignment="1">
      <alignment horizontal="center" vertical="center"/>
    </xf>
    <xf numFmtId="0" fontId="13" fillId="0" borderId="20" xfId="0" applyFont="1" applyFill="1" applyBorder="1" applyAlignment="1">
      <alignment horizontal="center" vertical="center"/>
    </xf>
    <xf numFmtId="0" fontId="14" fillId="0" borderId="47" xfId="0" applyFont="1" applyFill="1" applyBorder="1"/>
    <xf numFmtId="0" fontId="0" fillId="6" borderId="48" xfId="0" applyFont="1" applyFill="1" applyBorder="1"/>
    <xf numFmtId="0" fontId="13" fillId="0" borderId="47" xfId="0" applyFont="1" applyBorder="1"/>
    <xf numFmtId="0" fontId="25" fillId="6" borderId="48" xfId="0" applyFont="1" applyFill="1" applyBorder="1"/>
    <xf numFmtId="0" fontId="24" fillId="0" borderId="47" xfId="0" applyFont="1" applyBorder="1"/>
    <xf numFmtId="0" fontId="24" fillId="0" borderId="49" xfId="0" applyFont="1" applyFill="1" applyBorder="1"/>
    <xf numFmtId="0" fontId="24" fillId="0" borderId="8" xfId="0" applyFont="1" applyFill="1" applyBorder="1"/>
    <xf numFmtId="0" fontId="13" fillId="0" borderId="8" xfId="0" applyFont="1" applyFill="1" applyBorder="1"/>
    <xf numFmtId="0" fontId="25" fillId="6" borderId="50" xfId="0" applyFont="1" applyFill="1" applyBorder="1"/>
    <xf numFmtId="14" fontId="23" fillId="0" borderId="1" xfId="0" applyNumberFormat="1" applyFont="1" applyFill="1" applyBorder="1" applyAlignment="1">
      <alignment horizontal="center" vertical="center"/>
    </xf>
    <xf numFmtId="0" fontId="8" fillId="5" borderId="1" xfId="0" applyFont="1" applyFill="1" applyBorder="1" applyAlignment="1">
      <alignment horizontal="center" vertical="center" wrapText="1"/>
    </xf>
    <xf numFmtId="0" fontId="8" fillId="5" borderId="12" xfId="0" applyFont="1" applyFill="1" applyBorder="1" applyAlignment="1">
      <alignment horizontal="center" vertical="center" wrapText="1"/>
    </xf>
    <xf numFmtId="0" fontId="8" fillId="5" borderId="29" xfId="0" applyFont="1" applyFill="1" applyBorder="1" applyAlignment="1">
      <alignment horizontal="center" vertical="center" wrapText="1"/>
    </xf>
    <xf numFmtId="0" fontId="8" fillId="5" borderId="26" xfId="0" applyFont="1" applyFill="1" applyBorder="1" applyAlignment="1">
      <alignment horizontal="center" vertical="center" wrapText="1"/>
    </xf>
    <xf numFmtId="0" fontId="0" fillId="0" borderId="51" xfId="0" applyBorder="1"/>
    <xf numFmtId="0" fontId="0" fillId="0" borderId="52" xfId="0" applyBorder="1"/>
    <xf numFmtId="0" fontId="0" fillId="0" borderId="53" xfId="0" applyBorder="1"/>
    <xf numFmtId="0" fontId="8" fillId="5" borderId="13" xfId="0" applyFont="1" applyFill="1" applyBorder="1" applyAlignment="1">
      <alignment horizontal="center" vertical="center" wrapText="1"/>
    </xf>
    <xf numFmtId="0" fontId="9" fillId="0" borderId="17" xfId="0" applyFont="1" applyBorder="1" applyAlignment="1">
      <alignment horizontal="center" vertical="center" wrapText="1"/>
    </xf>
    <xf numFmtId="0" fontId="0" fillId="0" borderId="18" xfId="0" applyFont="1" applyBorder="1" applyAlignment="1">
      <alignment horizontal="center" vertical="center" wrapText="1"/>
    </xf>
    <xf numFmtId="0" fontId="9" fillId="0" borderId="47" xfId="0" applyFont="1" applyBorder="1"/>
    <xf numFmtId="0" fontId="9" fillId="0" borderId="48" xfId="0" applyFont="1" applyBorder="1"/>
    <xf numFmtId="0" fontId="17" fillId="0" borderId="48" xfId="0" applyFont="1" applyFill="1" applyBorder="1"/>
    <xf numFmtId="0" fontId="15" fillId="0" borderId="49" xfId="0" applyFont="1" applyFill="1" applyBorder="1"/>
    <xf numFmtId="0" fontId="17" fillId="0" borderId="8" xfId="0" applyFont="1" applyFill="1" applyBorder="1"/>
    <xf numFmtId="0" fontId="15" fillId="0" borderId="8" xfId="0" applyFont="1" applyFill="1" applyBorder="1"/>
    <xf numFmtId="0" fontId="17" fillId="0" borderId="50" xfId="0" applyFont="1" applyFill="1" applyBorder="1"/>
    <xf numFmtId="0" fontId="14" fillId="3" borderId="0" xfId="0" applyFont="1" applyFill="1"/>
    <xf numFmtId="0" fontId="23" fillId="0" borderId="6" xfId="0" applyFont="1" applyFill="1" applyBorder="1" applyAlignment="1">
      <alignment horizontal="justify" vertical="center" wrapText="1"/>
    </xf>
    <xf numFmtId="165" fontId="23" fillId="0" borderId="6" xfId="3" applyNumberFormat="1" applyFont="1" applyFill="1" applyBorder="1" applyAlignment="1">
      <alignment horizontal="center" vertical="center"/>
    </xf>
    <xf numFmtId="0" fontId="23" fillId="0" borderId="6" xfId="0" applyFont="1" applyFill="1" applyBorder="1" applyAlignment="1">
      <alignment horizontal="center" vertical="center"/>
    </xf>
    <xf numFmtId="14" fontId="23" fillId="0" borderId="1" xfId="0" applyNumberFormat="1" applyFont="1" applyFill="1" applyBorder="1" applyAlignment="1">
      <alignment horizontal="center" vertical="top"/>
    </xf>
    <xf numFmtId="165" fontId="23" fillId="0" borderId="1" xfId="3" applyNumberFormat="1" applyFont="1" applyFill="1" applyBorder="1" applyAlignment="1">
      <alignment horizontal="center" vertical="center"/>
    </xf>
    <xf numFmtId="0" fontId="23" fillId="0" borderId="1" xfId="0" applyFont="1" applyFill="1" applyBorder="1" applyAlignment="1">
      <alignment horizontal="center" vertical="center"/>
    </xf>
    <xf numFmtId="14" fontId="23" fillId="0" borderId="1" xfId="0" applyNumberFormat="1" applyFont="1" applyFill="1" applyBorder="1" applyAlignment="1">
      <alignment horizontal="center" vertical="center" wrapText="1"/>
    </xf>
    <xf numFmtId="0" fontId="16" fillId="0" borderId="10" xfId="0" applyFont="1" applyFill="1" applyBorder="1" applyAlignment="1">
      <alignment horizontal="left" vertical="center" wrapText="1"/>
    </xf>
    <xf numFmtId="0" fontId="14" fillId="0" borderId="10" xfId="0" applyFont="1" applyFill="1" applyBorder="1" applyAlignment="1">
      <alignment vertical="center"/>
    </xf>
    <xf numFmtId="0" fontId="14" fillId="0" borderId="1" xfId="0" applyFont="1" applyFill="1" applyBorder="1" applyAlignment="1">
      <alignment vertical="center"/>
    </xf>
    <xf numFmtId="0" fontId="16" fillId="0" borderId="1" xfId="0" applyFont="1" applyFill="1" applyBorder="1" applyAlignment="1">
      <alignment horizontal="left" vertical="center" wrapText="1"/>
    </xf>
    <xf numFmtId="0" fontId="16" fillId="0" borderId="10" xfId="0" applyFont="1" applyFill="1" applyBorder="1" applyAlignment="1">
      <alignment horizontal="left" vertical="center"/>
    </xf>
    <xf numFmtId="0" fontId="14" fillId="0" borderId="10" xfId="0" applyFont="1" applyFill="1" applyBorder="1" applyAlignment="1">
      <alignment horizontal="left" vertical="center"/>
    </xf>
    <xf numFmtId="0" fontId="16" fillId="0" borderId="1" xfId="0" applyFont="1" applyFill="1" applyBorder="1" applyAlignment="1">
      <alignment horizontal="left" vertical="center"/>
    </xf>
    <xf numFmtId="0" fontId="14" fillId="0" borderId="1" xfId="0" applyFont="1" applyFill="1" applyBorder="1" applyAlignment="1">
      <alignment vertical="top" wrapText="1"/>
    </xf>
    <xf numFmtId="0" fontId="16" fillId="0" borderId="1" xfId="0" applyFont="1" applyFill="1" applyBorder="1" applyAlignment="1">
      <alignment horizontal="left" vertical="top" wrapText="1"/>
    </xf>
    <xf numFmtId="0" fontId="14" fillId="0" borderId="1" xfId="0" applyFont="1" applyFill="1" applyBorder="1" applyAlignment="1">
      <alignment vertical="top"/>
    </xf>
    <xf numFmtId="0" fontId="14" fillId="3" borderId="0" xfId="0" applyFont="1" applyFill="1" applyBorder="1"/>
    <xf numFmtId="165" fontId="14" fillId="3" borderId="0" xfId="0" applyNumberFormat="1" applyFont="1" applyFill="1" applyBorder="1" applyAlignment="1">
      <alignment vertical="top"/>
    </xf>
    <xf numFmtId="43" fontId="14" fillId="3" borderId="0" xfId="0" applyNumberFormat="1" applyFont="1" applyFill="1" applyBorder="1" applyAlignment="1">
      <alignment vertical="top"/>
    </xf>
    <xf numFmtId="0" fontId="14" fillId="3" borderId="0" xfId="0" applyFont="1" applyFill="1" applyBorder="1" applyAlignment="1">
      <alignment vertical="top"/>
    </xf>
    <xf numFmtId="166" fontId="14" fillId="3" borderId="0" xfId="3" applyFont="1" applyFill="1" applyBorder="1"/>
    <xf numFmtId="0" fontId="14" fillId="3" borderId="28" xfId="0" applyFont="1" applyFill="1" applyBorder="1"/>
    <xf numFmtId="166" fontId="14" fillId="3" borderId="28" xfId="3" applyFont="1" applyFill="1" applyBorder="1"/>
    <xf numFmtId="4" fontId="14" fillId="3" borderId="0" xfId="0" applyNumberFormat="1" applyFont="1" applyFill="1"/>
    <xf numFmtId="0" fontId="24" fillId="3" borderId="0" xfId="0" applyFont="1" applyFill="1"/>
    <xf numFmtId="49" fontId="4" fillId="0" borderId="11" xfId="0" applyNumberFormat="1" applyFont="1" applyFill="1" applyBorder="1" applyAlignment="1">
      <alignment horizontal="left" vertical="center" wrapText="1"/>
    </xf>
    <xf numFmtId="0" fontId="4" fillId="0" borderId="13" xfId="0" applyFont="1" applyFill="1" applyBorder="1" applyAlignment="1">
      <alignment horizontal="left" vertical="center"/>
    </xf>
    <xf numFmtId="0" fontId="4" fillId="0" borderId="13" xfId="0" applyFont="1" applyFill="1" applyBorder="1" applyAlignment="1">
      <alignment horizontal="justify" vertical="top" wrapText="1"/>
    </xf>
    <xf numFmtId="14" fontId="4" fillId="0" borderId="13" xfId="0" applyNumberFormat="1" applyFont="1" applyFill="1" applyBorder="1" applyAlignment="1">
      <alignment horizontal="left" vertical="center"/>
    </xf>
    <xf numFmtId="0" fontId="15" fillId="0" borderId="3" xfId="0" applyFont="1" applyFill="1" applyBorder="1" applyAlignment="1">
      <alignment horizontal="center" vertical="center" wrapText="1"/>
    </xf>
    <xf numFmtId="0" fontId="15" fillId="0" borderId="4" xfId="0" applyFont="1" applyFill="1" applyBorder="1" applyAlignment="1">
      <alignment horizontal="center" vertical="center" wrapText="1"/>
    </xf>
    <xf numFmtId="0" fontId="4" fillId="0" borderId="11" xfId="0" applyNumberFormat="1" applyFont="1" applyFill="1" applyBorder="1" applyAlignment="1">
      <alignment horizontal="left" vertical="center" wrapText="1"/>
    </xf>
    <xf numFmtId="0" fontId="14" fillId="0" borderId="1" xfId="0" applyFont="1" applyFill="1" applyBorder="1" applyAlignment="1">
      <alignment vertical="center" wrapText="1"/>
    </xf>
    <xf numFmtId="0" fontId="4" fillId="0" borderId="13" xfId="0" applyFont="1" applyFill="1" applyBorder="1" applyAlignment="1">
      <alignment horizontal="justify" vertical="center" wrapText="1"/>
    </xf>
    <xf numFmtId="0" fontId="16" fillId="0" borderId="15" xfId="0" applyFont="1" applyFill="1" applyBorder="1" applyAlignment="1">
      <alignment horizontal="left" vertical="center"/>
    </xf>
    <xf numFmtId="0" fontId="4" fillId="0" borderId="16" xfId="0" applyFont="1" applyFill="1" applyBorder="1" applyAlignment="1">
      <alignment horizontal="left" vertical="center"/>
    </xf>
    <xf numFmtId="0" fontId="16" fillId="0" borderId="1" xfId="0" applyFont="1" applyFill="1" applyBorder="1" applyAlignment="1">
      <alignment vertical="center" wrapText="1"/>
    </xf>
    <xf numFmtId="0" fontId="16" fillId="0" borderId="15" xfId="0" applyFont="1" applyFill="1" applyBorder="1" applyAlignment="1">
      <alignment vertical="center"/>
    </xf>
    <xf numFmtId="0" fontId="16" fillId="0" borderId="19" xfId="0" applyFont="1" applyFill="1" applyBorder="1" applyAlignment="1">
      <alignment horizontal="left" vertical="center"/>
    </xf>
    <xf numFmtId="0" fontId="4" fillId="0" borderId="11" xfId="0" applyFont="1" applyFill="1" applyBorder="1" applyAlignment="1">
      <alignment vertical="center" wrapText="1"/>
    </xf>
    <xf numFmtId="0" fontId="4" fillId="0" borderId="13" xfId="0" applyFont="1" applyFill="1" applyBorder="1" applyAlignment="1">
      <alignment vertical="center"/>
    </xf>
    <xf numFmtId="0" fontId="14" fillId="0" borderId="6" xfId="0" applyFont="1" applyFill="1" applyBorder="1" applyAlignment="1">
      <alignment vertical="center" wrapText="1"/>
    </xf>
    <xf numFmtId="0" fontId="16" fillId="0" borderId="7" xfId="0" applyFont="1" applyFill="1" applyBorder="1" applyAlignment="1">
      <alignment horizontal="left" vertical="center"/>
    </xf>
    <xf numFmtId="0" fontId="14" fillId="0" borderId="21" xfId="0" applyFont="1" applyFill="1" applyBorder="1" applyAlignment="1">
      <alignment vertical="center"/>
    </xf>
    <xf numFmtId="0" fontId="16" fillId="0" borderId="2" xfId="0" applyFont="1" applyFill="1" applyBorder="1" applyAlignment="1">
      <alignment horizontal="left" vertical="center"/>
    </xf>
    <xf numFmtId="0" fontId="0" fillId="0" borderId="16" xfId="0" applyFont="1" applyFill="1" applyBorder="1" applyAlignment="1">
      <alignment vertical="center"/>
    </xf>
    <xf numFmtId="0" fontId="0" fillId="0" borderId="31" xfId="0" applyFont="1" applyFill="1" applyBorder="1"/>
    <xf numFmtId="14" fontId="4" fillId="0" borderId="13" xfId="0" applyNumberFormat="1" applyFont="1" applyFill="1" applyBorder="1" applyAlignment="1">
      <alignment horizontal="left" vertical="center" wrapText="1"/>
    </xf>
    <xf numFmtId="0" fontId="16" fillId="0" borderId="2" xfId="0" applyFont="1" applyFill="1" applyBorder="1" applyAlignment="1">
      <alignment horizontal="left" vertical="center" wrapText="1"/>
    </xf>
    <xf numFmtId="0" fontId="23" fillId="0" borderId="1" xfId="0" applyFont="1" applyFill="1" applyBorder="1" applyAlignment="1">
      <alignment horizontal="justify" vertical="center" wrapText="1"/>
    </xf>
    <xf numFmtId="165" fontId="23" fillId="0" borderId="1" xfId="3" applyNumberFormat="1" applyFont="1" applyFill="1" applyBorder="1" applyAlignment="1">
      <alignment horizontal="center" vertical="center"/>
    </xf>
    <xf numFmtId="0" fontId="23" fillId="0" borderId="1" xfId="0" applyFont="1" applyFill="1" applyBorder="1" applyAlignment="1">
      <alignment horizontal="center" vertical="center"/>
    </xf>
    <xf numFmtId="0" fontId="1" fillId="0" borderId="0" xfId="0" applyFont="1" applyAlignment="1">
      <alignment horizontal="left" vertical="center" wrapText="1"/>
    </xf>
    <xf numFmtId="0" fontId="1" fillId="0" borderId="34" xfId="0" applyFont="1" applyBorder="1" applyAlignment="1">
      <alignment horizontal="left" vertical="center" wrapText="1"/>
    </xf>
    <xf numFmtId="0" fontId="8" fillId="0" borderId="29" xfId="0" applyFont="1" applyBorder="1" applyAlignment="1">
      <alignment horizontal="center" vertical="center"/>
    </xf>
    <xf numFmtId="0" fontId="8" fillId="0" borderId="30" xfId="0" applyFont="1" applyBorder="1" applyAlignment="1">
      <alignment horizontal="center" vertical="center"/>
    </xf>
    <xf numFmtId="0" fontId="8" fillId="0" borderId="26" xfId="0" applyFont="1" applyBorder="1" applyAlignment="1">
      <alignment horizontal="center" vertical="center"/>
    </xf>
    <xf numFmtId="0" fontId="8" fillId="0" borderId="29" xfId="0" applyFont="1" applyBorder="1" applyAlignment="1">
      <alignment horizontal="center"/>
    </xf>
    <xf numFmtId="0" fontId="8" fillId="0" borderId="26" xfId="0" applyFont="1" applyBorder="1" applyAlignment="1">
      <alignment horizontal="center"/>
    </xf>
    <xf numFmtId="0" fontId="8" fillId="0" borderId="29" xfId="0" applyFont="1" applyBorder="1" applyAlignment="1">
      <alignment horizontal="left"/>
    </xf>
    <xf numFmtId="0" fontId="8" fillId="0" borderId="30" xfId="0" applyFont="1" applyBorder="1" applyAlignment="1">
      <alignment horizontal="left"/>
    </xf>
    <xf numFmtId="0" fontId="8" fillId="0" borderId="26" xfId="0" applyFont="1" applyBorder="1" applyAlignment="1">
      <alignment horizontal="left"/>
    </xf>
    <xf numFmtId="0" fontId="8" fillId="0" borderId="29" xfId="0" applyFont="1" applyFill="1" applyBorder="1" applyAlignment="1">
      <alignment horizontal="left"/>
    </xf>
    <xf numFmtId="0" fontId="8" fillId="0" borderId="30" xfId="0" applyFont="1" applyFill="1" applyBorder="1" applyAlignment="1">
      <alignment horizontal="left"/>
    </xf>
    <xf numFmtId="0" fontId="8" fillId="0" borderId="26" xfId="0" applyFont="1" applyFill="1" applyBorder="1" applyAlignment="1">
      <alignment horizontal="left"/>
    </xf>
    <xf numFmtId="0" fontId="8" fillId="0" borderId="1" xfId="0" applyFont="1" applyBorder="1" applyAlignment="1">
      <alignment horizontal="left" vertical="center"/>
    </xf>
    <xf numFmtId="0" fontId="8" fillId="0" borderId="34" xfId="0" applyFont="1" applyBorder="1" applyAlignment="1">
      <alignment horizontal="center" vertical="center"/>
    </xf>
    <xf numFmtId="0" fontId="8" fillId="0" borderId="29" xfId="0" applyFont="1" applyBorder="1" applyAlignment="1">
      <alignment horizontal="left" vertical="center"/>
    </xf>
    <xf numFmtId="0" fontId="8" fillId="0" borderId="30" xfId="0" applyFont="1" applyBorder="1" applyAlignment="1">
      <alignment horizontal="left" vertical="center"/>
    </xf>
    <xf numFmtId="0" fontId="8" fillId="0" borderId="26" xfId="0" applyFont="1" applyBorder="1" applyAlignment="1">
      <alignment horizontal="left" vertical="center"/>
    </xf>
    <xf numFmtId="0" fontId="8" fillId="0" borderId="1" xfId="0" applyFont="1" applyFill="1" applyBorder="1" applyAlignment="1">
      <alignment horizontal="left" vertical="center"/>
    </xf>
    <xf numFmtId="0" fontId="8" fillId="0" borderId="1" xfId="0" applyFont="1" applyBorder="1" applyAlignment="1">
      <alignment horizontal="left" vertical="center" wrapText="1"/>
    </xf>
    <xf numFmtId="0" fontId="8" fillId="4" borderId="4" xfId="0" applyFont="1" applyFill="1" applyBorder="1" applyAlignment="1">
      <alignment horizontal="center"/>
    </xf>
    <xf numFmtId="0" fontId="8" fillId="4" borderId="5" xfId="0" applyFont="1" applyFill="1" applyBorder="1" applyAlignment="1">
      <alignment horizontal="center"/>
    </xf>
    <xf numFmtId="0" fontId="10" fillId="0" borderId="37" xfId="0" applyFont="1" applyFill="1" applyBorder="1" applyAlignment="1">
      <alignment horizontal="justify" vertical="center" wrapText="1"/>
    </xf>
    <xf numFmtId="0" fontId="10" fillId="0" borderId="38" xfId="0" applyFont="1" applyFill="1" applyBorder="1" applyAlignment="1">
      <alignment horizontal="justify" vertical="center" wrapText="1"/>
    </xf>
    <xf numFmtId="0" fontId="10" fillId="0" borderId="29" xfId="0" applyFont="1" applyFill="1" applyBorder="1" applyAlignment="1">
      <alignment horizontal="justify" vertical="center" wrapText="1"/>
    </xf>
    <xf numFmtId="0" fontId="10" fillId="0" borderId="26" xfId="0" applyFont="1" applyFill="1" applyBorder="1" applyAlignment="1">
      <alignment horizontal="justify" vertical="center" wrapText="1"/>
    </xf>
    <xf numFmtId="0" fontId="8" fillId="0" borderId="30" xfId="0" applyFont="1" applyBorder="1" applyAlignment="1">
      <alignment horizontal="center"/>
    </xf>
    <xf numFmtId="0" fontId="9" fillId="0" borderId="0" xfId="0" applyFont="1" applyAlignment="1">
      <alignment horizontal="center"/>
    </xf>
    <xf numFmtId="0" fontId="0" fillId="0" borderId="28" xfId="0" applyBorder="1" applyAlignment="1">
      <alignment horizontal="center"/>
    </xf>
    <xf numFmtId="0" fontId="2" fillId="0" borderId="29" xfId="0" applyFont="1" applyBorder="1" applyAlignment="1">
      <alignment horizontal="left" vertical="center"/>
    </xf>
    <xf numFmtId="0" fontId="2" fillId="0" borderId="30" xfId="0" applyFont="1" applyBorder="1" applyAlignment="1">
      <alignment horizontal="left" vertical="center"/>
    </xf>
    <xf numFmtId="0" fontId="2" fillId="0" borderId="26" xfId="0" applyFont="1" applyBorder="1" applyAlignment="1">
      <alignment horizontal="left" vertical="center"/>
    </xf>
    <xf numFmtId="0" fontId="3" fillId="0" borderId="8" xfId="0" applyFont="1" applyBorder="1" applyAlignment="1">
      <alignment horizontal="center"/>
    </xf>
    <xf numFmtId="0" fontId="2" fillId="0" borderId="29" xfId="0" applyFont="1" applyFill="1" applyBorder="1" applyAlignment="1">
      <alignment horizontal="left" vertical="center"/>
    </xf>
    <xf numFmtId="0" fontId="2" fillId="0" borderId="30" xfId="0" applyFont="1" applyFill="1" applyBorder="1" applyAlignment="1">
      <alignment horizontal="left" vertical="center"/>
    </xf>
    <xf numFmtId="0" fontId="2" fillId="0" borderId="26" xfId="0" applyFont="1" applyFill="1" applyBorder="1" applyAlignment="1">
      <alignment horizontal="left" vertical="center"/>
    </xf>
    <xf numFmtId="0" fontId="2" fillId="0" borderId="29" xfId="0" applyFont="1" applyBorder="1" applyAlignment="1">
      <alignment horizontal="left" vertical="center" wrapText="1"/>
    </xf>
    <xf numFmtId="0" fontId="2" fillId="0" borderId="30" xfId="0" applyFont="1" applyBorder="1" applyAlignment="1">
      <alignment horizontal="left" vertical="center" wrapText="1"/>
    </xf>
    <xf numFmtId="0" fontId="2" fillId="0" borderId="26" xfId="0" applyFont="1" applyBorder="1" applyAlignment="1">
      <alignment horizontal="left" vertical="center" wrapText="1"/>
    </xf>
    <xf numFmtId="0" fontId="3" fillId="0" borderId="8" xfId="0" applyFont="1" applyBorder="1" applyAlignment="1">
      <alignment horizontal="center" vertical="center"/>
    </xf>
    <xf numFmtId="0" fontId="8" fillId="0" borderId="28" xfId="0" applyFont="1" applyBorder="1" applyAlignment="1">
      <alignment horizontal="center" vertical="center"/>
    </xf>
    <xf numFmtId="0" fontId="16" fillId="0" borderId="1" xfId="0" applyFont="1" applyFill="1" applyBorder="1" applyAlignment="1">
      <alignment horizontal="left"/>
    </xf>
    <xf numFmtId="0" fontId="13" fillId="0" borderId="1" xfId="0" applyFont="1" applyFill="1" applyBorder="1" applyAlignment="1">
      <alignment horizontal="center" vertical="center"/>
    </xf>
    <xf numFmtId="0" fontId="13" fillId="0" borderId="1" xfId="0" applyFont="1" applyFill="1" applyBorder="1" applyAlignment="1">
      <alignment horizontal="center"/>
    </xf>
    <xf numFmtId="0" fontId="16" fillId="0" borderId="29" xfId="0" applyFont="1" applyFill="1" applyBorder="1" applyAlignment="1">
      <alignment horizontal="left"/>
    </xf>
    <xf numFmtId="0" fontId="16" fillId="0" borderId="30" xfId="0" applyFont="1" applyFill="1" applyBorder="1" applyAlignment="1">
      <alignment horizontal="left"/>
    </xf>
    <xf numFmtId="0" fontId="16" fillId="0" borderId="26" xfId="0" applyFont="1" applyFill="1" applyBorder="1" applyAlignment="1">
      <alignment horizontal="left"/>
    </xf>
    <xf numFmtId="0" fontId="15" fillId="0" borderId="40" xfId="0" applyFont="1" applyBorder="1" applyAlignment="1">
      <alignment horizontal="justify" vertical="top" wrapText="1"/>
    </xf>
    <xf numFmtId="0" fontId="15" fillId="0" borderId="0" xfId="0" applyFont="1" applyAlignment="1">
      <alignment horizontal="justify" vertical="top" wrapText="1"/>
    </xf>
    <xf numFmtId="0" fontId="15" fillId="0" borderId="39" xfId="0" applyFont="1" applyBorder="1" applyAlignment="1">
      <alignment horizontal="justify" vertical="top" wrapText="1"/>
    </xf>
    <xf numFmtId="0" fontId="14" fillId="0" borderId="43" xfId="0" applyFont="1" applyBorder="1" applyAlignment="1">
      <alignment vertical="center" wrapText="1"/>
    </xf>
    <xf numFmtId="0" fontId="14" fillId="0" borderId="44" xfId="0" applyFont="1" applyBorder="1" applyAlignment="1">
      <alignment vertical="center" wrapText="1"/>
    </xf>
    <xf numFmtId="0" fontId="14" fillId="0" borderId="20" xfId="0" applyFont="1" applyBorder="1" applyAlignment="1">
      <alignment vertical="center" wrapText="1"/>
    </xf>
    <xf numFmtId="165" fontId="16" fillId="0" borderId="19" xfId="0" applyNumberFormat="1" applyFont="1" applyBorder="1" applyAlignment="1">
      <alignment horizontal="center" vertical="center"/>
    </xf>
    <xf numFmtId="165" fontId="16" fillId="0" borderId="7" xfId="0" applyNumberFormat="1" applyFont="1" applyBorder="1" applyAlignment="1">
      <alignment horizontal="center" vertical="center"/>
    </xf>
    <xf numFmtId="165" fontId="16" fillId="0" borderId="21" xfId="0" applyNumberFormat="1" applyFont="1" applyBorder="1" applyAlignment="1">
      <alignment horizontal="center" vertical="center"/>
    </xf>
    <xf numFmtId="0" fontId="13" fillId="0" borderId="33" xfId="0" applyFont="1" applyBorder="1" applyAlignment="1">
      <alignment horizontal="center"/>
    </xf>
    <xf numFmtId="0" fontId="13" fillId="0" borderId="8" xfId="0" applyFont="1" applyBorder="1" applyAlignment="1">
      <alignment horizontal="center"/>
    </xf>
    <xf numFmtId="0" fontId="13" fillId="0" borderId="41" xfId="0" applyFont="1" applyBorder="1" applyAlignment="1">
      <alignment horizontal="center"/>
    </xf>
    <xf numFmtId="0" fontId="15" fillId="0" borderId="4" xfId="0" applyFont="1" applyBorder="1" applyAlignment="1">
      <alignment horizontal="center" vertical="center"/>
    </xf>
    <xf numFmtId="0" fontId="15" fillId="0" borderId="22" xfId="0" applyFont="1" applyBorder="1" applyAlignment="1">
      <alignment horizontal="center" vertical="center" wrapText="1"/>
    </xf>
    <xf numFmtId="0" fontId="15" fillId="0" borderId="23" xfId="0" applyFont="1" applyBorder="1" applyAlignment="1">
      <alignment horizontal="center" vertical="center" wrapText="1"/>
    </xf>
    <xf numFmtId="165" fontId="14" fillId="0" borderId="19" xfId="0" applyNumberFormat="1" applyFont="1" applyBorder="1" applyAlignment="1">
      <alignment horizontal="center" vertical="center"/>
    </xf>
    <xf numFmtId="165" fontId="14" fillId="0" borderId="7" xfId="0" applyNumberFormat="1" applyFont="1" applyBorder="1" applyAlignment="1">
      <alignment horizontal="center" vertical="center"/>
    </xf>
    <xf numFmtId="165" fontId="14" fillId="0" borderId="21" xfId="0" applyNumberFormat="1" applyFont="1" applyBorder="1" applyAlignment="1">
      <alignment horizontal="center" vertical="center"/>
    </xf>
    <xf numFmtId="0" fontId="14" fillId="0" borderId="19" xfId="0" applyFont="1" applyBorder="1" applyAlignment="1">
      <alignment horizontal="center" vertical="center"/>
    </xf>
    <xf numFmtId="0" fontId="14" fillId="0" borderId="7" xfId="0" applyFont="1" applyBorder="1" applyAlignment="1">
      <alignment horizontal="center" vertical="center"/>
    </xf>
    <xf numFmtId="0" fontId="14" fillId="0" borderId="21" xfId="0" applyFont="1" applyBorder="1" applyAlignment="1">
      <alignment horizontal="center" vertical="center"/>
    </xf>
    <xf numFmtId="0" fontId="14" fillId="0" borderId="19" xfId="0" applyFont="1" applyBorder="1" applyAlignment="1">
      <alignment horizontal="center" vertical="center" wrapText="1"/>
    </xf>
    <xf numFmtId="0" fontId="14" fillId="0" borderId="6" xfId="0" applyFont="1" applyBorder="1" applyAlignment="1">
      <alignment horizontal="center" vertical="center"/>
    </xf>
    <xf numFmtId="0" fontId="16" fillId="0" borderId="6" xfId="0" applyFont="1" applyBorder="1" applyAlignment="1">
      <alignment horizontal="center" vertical="center"/>
    </xf>
    <xf numFmtId="0" fontId="16" fillId="0" borderId="7" xfId="0" applyFont="1" applyBorder="1" applyAlignment="1">
      <alignment horizontal="center" vertical="center"/>
    </xf>
    <xf numFmtId="0" fontId="16" fillId="0" borderId="21" xfId="0" applyFont="1" applyBorder="1" applyAlignment="1">
      <alignment horizontal="center" vertical="center"/>
    </xf>
    <xf numFmtId="0" fontId="14" fillId="0" borderId="19" xfId="0" applyFont="1" applyFill="1" applyBorder="1" applyAlignment="1">
      <alignment horizontal="center" vertical="center"/>
    </xf>
    <xf numFmtId="0" fontId="14" fillId="0" borderId="7" xfId="0" applyFont="1" applyFill="1" applyBorder="1" applyAlignment="1">
      <alignment horizontal="center" vertical="center"/>
    </xf>
    <xf numFmtId="0" fontId="14" fillId="0" borderId="2" xfId="0" applyFont="1" applyFill="1" applyBorder="1" applyAlignment="1">
      <alignment horizontal="center" vertical="center"/>
    </xf>
    <xf numFmtId="0" fontId="14" fillId="0" borderId="19" xfId="0" applyFont="1" applyFill="1" applyBorder="1" applyAlignment="1">
      <alignment horizontal="center" vertical="center" wrapText="1"/>
    </xf>
    <xf numFmtId="0" fontId="14" fillId="0" borderId="7" xfId="0" applyFont="1" applyFill="1" applyBorder="1" applyAlignment="1">
      <alignment horizontal="center" vertical="center" wrapText="1"/>
    </xf>
    <xf numFmtId="0" fontId="14" fillId="0" borderId="2" xfId="0" applyFont="1" applyFill="1" applyBorder="1" applyAlignment="1">
      <alignment horizontal="center" vertical="center" wrapText="1"/>
    </xf>
    <xf numFmtId="0" fontId="14" fillId="0" borderId="6" xfId="0" applyFont="1" applyFill="1" applyBorder="1" applyAlignment="1">
      <alignment horizontal="left" vertical="top"/>
    </xf>
    <xf numFmtId="0" fontId="14" fillId="0" borderId="7" xfId="0" applyFont="1" applyFill="1" applyBorder="1" applyAlignment="1">
      <alignment horizontal="left" vertical="top"/>
    </xf>
    <xf numFmtId="0" fontId="14" fillId="0" borderId="2" xfId="0" applyFont="1" applyFill="1" applyBorder="1" applyAlignment="1">
      <alignment horizontal="left" vertical="top"/>
    </xf>
    <xf numFmtId="0" fontId="16" fillId="0" borderId="6" xfId="0" applyFont="1" applyFill="1" applyBorder="1" applyAlignment="1">
      <alignment horizontal="left" vertical="top"/>
    </xf>
    <xf numFmtId="0" fontId="16" fillId="0" borderId="7" xfId="0" applyFont="1" applyFill="1" applyBorder="1" applyAlignment="1">
      <alignment horizontal="left" vertical="top"/>
    </xf>
    <xf numFmtId="0" fontId="16" fillId="0" borderId="2" xfId="0" applyFont="1" applyFill="1" applyBorder="1" applyAlignment="1">
      <alignment horizontal="left" vertical="top"/>
    </xf>
    <xf numFmtId="0" fontId="14" fillId="0" borderId="21" xfId="0" applyFont="1" applyFill="1" applyBorder="1" applyAlignment="1">
      <alignment horizontal="left" vertical="top"/>
    </xf>
    <xf numFmtId="0" fontId="13" fillId="0" borderId="9" xfId="0" applyFont="1" applyFill="1" applyBorder="1" applyAlignment="1">
      <alignment horizontal="center" vertical="center"/>
    </xf>
    <xf numFmtId="0" fontId="13" fillId="0" borderId="10" xfId="0" applyFont="1" applyFill="1" applyBorder="1" applyAlignment="1">
      <alignment horizontal="center" vertical="center"/>
    </xf>
    <xf numFmtId="0" fontId="13" fillId="0" borderId="11" xfId="0" applyFont="1" applyFill="1" applyBorder="1" applyAlignment="1">
      <alignment horizontal="center" vertical="center"/>
    </xf>
    <xf numFmtId="0" fontId="13" fillId="0" borderId="12" xfId="0" applyFont="1" applyFill="1" applyBorder="1" applyAlignment="1">
      <alignment horizontal="center"/>
    </xf>
    <xf numFmtId="0" fontId="13" fillId="0" borderId="13" xfId="0" applyFont="1" applyFill="1" applyBorder="1" applyAlignment="1">
      <alignment horizontal="center"/>
    </xf>
    <xf numFmtId="0" fontId="16" fillId="0" borderId="12" xfId="0" applyFont="1" applyFill="1" applyBorder="1" applyAlignment="1">
      <alignment horizontal="left"/>
    </xf>
    <xf numFmtId="0" fontId="16" fillId="0" borderId="13" xfId="0" applyFont="1" applyFill="1" applyBorder="1" applyAlignment="1">
      <alignment horizontal="left"/>
    </xf>
    <xf numFmtId="0" fontId="16" fillId="0" borderId="45" xfId="0" applyFont="1" applyFill="1" applyBorder="1" applyAlignment="1">
      <alignment horizontal="left"/>
    </xf>
    <xf numFmtId="0" fontId="16" fillId="0" borderId="46" xfId="0" applyFont="1" applyFill="1" applyBorder="1" applyAlignment="1">
      <alignment horizontal="left"/>
    </xf>
    <xf numFmtId="14" fontId="14" fillId="0" borderId="43" xfId="0" applyNumberFormat="1" applyFont="1" applyFill="1" applyBorder="1" applyAlignment="1">
      <alignment vertical="center" wrapText="1"/>
    </xf>
    <xf numFmtId="0" fontId="14" fillId="0" borderId="44" xfId="0" applyFont="1" applyFill="1" applyBorder="1" applyAlignment="1">
      <alignment vertical="center" wrapText="1"/>
    </xf>
    <xf numFmtId="0" fontId="14" fillId="0" borderId="20" xfId="0" applyFont="1" applyFill="1" applyBorder="1" applyAlignment="1">
      <alignment vertical="center" wrapText="1"/>
    </xf>
    <xf numFmtId="165" fontId="16" fillId="0" borderId="19" xfId="0" applyNumberFormat="1" applyFont="1" applyFill="1" applyBorder="1" applyAlignment="1">
      <alignment horizontal="center" vertical="center"/>
    </xf>
    <xf numFmtId="165" fontId="16" fillId="0" borderId="7" xfId="0" applyNumberFormat="1" applyFont="1" applyFill="1" applyBorder="1" applyAlignment="1">
      <alignment horizontal="center" vertical="center"/>
    </xf>
    <xf numFmtId="165" fontId="16" fillId="0" borderId="21" xfId="0" applyNumberFormat="1" applyFont="1" applyFill="1" applyBorder="1" applyAlignment="1">
      <alignment horizontal="center" vertical="center"/>
    </xf>
    <xf numFmtId="165" fontId="14" fillId="0" borderId="19" xfId="0" applyNumberFormat="1" applyFont="1" applyFill="1" applyBorder="1" applyAlignment="1">
      <alignment horizontal="center" vertical="center"/>
    </xf>
    <xf numFmtId="165" fontId="14" fillId="0" borderId="7" xfId="0" applyNumberFormat="1" applyFont="1" applyFill="1" applyBorder="1" applyAlignment="1">
      <alignment horizontal="center" vertical="center"/>
    </xf>
    <xf numFmtId="165" fontId="14" fillId="0" borderId="21" xfId="0" applyNumberFormat="1" applyFont="1" applyFill="1" applyBorder="1" applyAlignment="1">
      <alignment horizontal="center" vertical="center"/>
    </xf>
    <xf numFmtId="0" fontId="14" fillId="0" borderId="21" xfId="0" applyFont="1" applyFill="1" applyBorder="1" applyAlignment="1">
      <alignment horizontal="center" vertical="center"/>
    </xf>
    <xf numFmtId="0" fontId="14" fillId="0" borderId="21" xfId="0" applyFont="1" applyFill="1" applyBorder="1" applyAlignment="1">
      <alignment horizontal="center" vertical="center" wrapText="1"/>
    </xf>
    <xf numFmtId="0" fontId="16" fillId="0" borderId="21" xfId="0" applyFont="1" applyFill="1" applyBorder="1" applyAlignment="1">
      <alignment horizontal="left" vertical="top"/>
    </xf>
    <xf numFmtId="0" fontId="13" fillId="0" borderId="49" xfId="0" applyFont="1" applyFill="1" applyBorder="1" applyAlignment="1">
      <alignment horizontal="left" wrapText="1"/>
    </xf>
    <xf numFmtId="0" fontId="13" fillId="0" borderId="8" xfId="0" applyFont="1" applyFill="1" applyBorder="1" applyAlignment="1">
      <alignment horizontal="left" wrapText="1"/>
    </xf>
    <xf numFmtId="0" fontId="13" fillId="0" borderId="50" xfId="0" applyFont="1" applyFill="1" applyBorder="1" applyAlignment="1">
      <alignment horizontal="left" wrapText="1"/>
    </xf>
    <xf numFmtId="0" fontId="15" fillId="0" borderId="22" xfId="0" applyFont="1" applyFill="1" applyBorder="1" applyAlignment="1">
      <alignment horizontal="center" vertical="center"/>
    </xf>
    <xf numFmtId="0" fontId="15" fillId="0" borderId="23" xfId="0" applyFont="1" applyFill="1" applyBorder="1" applyAlignment="1">
      <alignment horizontal="center" vertical="center"/>
    </xf>
    <xf numFmtId="0" fontId="15" fillId="0" borderId="22" xfId="0" applyFont="1" applyFill="1" applyBorder="1" applyAlignment="1">
      <alignment horizontal="center" vertical="center" wrapText="1"/>
    </xf>
    <xf numFmtId="0" fontId="15" fillId="0" borderId="23" xfId="0" applyFont="1" applyFill="1" applyBorder="1" applyAlignment="1">
      <alignment horizontal="center" vertical="center" wrapText="1"/>
    </xf>
    <xf numFmtId="0" fontId="15" fillId="0" borderId="4" xfId="0" applyFont="1" applyFill="1" applyBorder="1" applyAlignment="1">
      <alignment horizontal="center" vertical="center"/>
    </xf>
    <xf numFmtId="0" fontId="15" fillId="0" borderId="5" xfId="0" applyFont="1" applyFill="1" applyBorder="1" applyAlignment="1">
      <alignment horizontal="center" vertical="center"/>
    </xf>
    <xf numFmtId="0" fontId="14" fillId="0" borderId="6" xfId="0" applyFont="1" applyFill="1" applyBorder="1" applyAlignment="1">
      <alignment horizontal="center" vertical="center"/>
    </xf>
    <xf numFmtId="0" fontId="16" fillId="0" borderId="6" xfId="0" applyFont="1" applyFill="1" applyBorder="1" applyAlignment="1">
      <alignment horizontal="center" vertical="center"/>
    </xf>
    <xf numFmtId="0" fontId="16" fillId="0" borderId="7" xfId="0" applyFont="1" applyFill="1" applyBorder="1" applyAlignment="1">
      <alignment horizontal="center" vertical="center"/>
    </xf>
    <xf numFmtId="0" fontId="16" fillId="0" borderId="21" xfId="0" applyFont="1" applyFill="1" applyBorder="1" applyAlignment="1">
      <alignment horizontal="center" vertical="center"/>
    </xf>
    <xf numFmtId="0" fontId="16" fillId="0" borderId="1" xfId="0" applyFont="1" applyFill="1" applyBorder="1" applyAlignment="1">
      <alignment horizontal="left" vertical="top"/>
    </xf>
    <xf numFmtId="0" fontId="14" fillId="0" borderId="43" xfId="0" applyFont="1" applyFill="1" applyBorder="1" applyAlignment="1">
      <alignment vertical="center" wrapText="1"/>
    </xf>
    <xf numFmtId="0" fontId="25" fillId="0" borderId="0" xfId="0" applyFont="1" applyBorder="1" applyAlignment="1">
      <alignment horizontal="center"/>
    </xf>
    <xf numFmtId="165" fontId="14" fillId="0" borderId="2" xfId="0" applyNumberFormat="1" applyFont="1" applyFill="1" applyBorder="1" applyAlignment="1">
      <alignment horizontal="center" vertical="center"/>
    </xf>
    <xf numFmtId="165" fontId="16" fillId="0" borderId="2" xfId="0" applyNumberFormat="1" applyFont="1" applyFill="1" applyBorder="1" applyAlignment="1">
      <alignment horizontal="center" vertical="center"/>
    </xf>
    <xf numFmtId="14" fontId="14" fillId="0" borderId="44" xfId="0" applyNumberFormat="1" applyFont="1" applyFill="1" applyBorder="1" applyAlignment="1">
      <alignment vertical="center" wrapText="1"/>
    </xf>
    <xf numFmtId="14" fontId="14" fillId="0" borderId="17" xfId="0" applyNumberFormat="1" applyFont="1" applyFill="1" applyBorder="1" applyAlignment="1">
      <alignment vertical="center" wrapText="1"/>
    </xf>
    <xf numFmtId="0" fontId="14" fillId="0" borderId="17" xfId="0" applyFont="1" applyFill="1" applyBorder="1" applyAlignment="1">
      <alignment vertical="center" wrapText="1"/>
    </xf>
    <xf numFmtId="0" fontId="2" fillId="0" borderId="1" xfId="0" applyFont="1" applyBorder="1" applyAlignment="1">
      <alignment horizontal="left" vertical="center"/>
    </xf>
    <xf numFmtId="0" fontId="3" fillId="0" borderId="1" xfId="0" applyFont="1" applyBorder="1" applyAlignment="1">
      <alignment horizontal="center"/>
    </xf>
    <xf numFmtId="0" fontId="8" fillId="0" borderId="1" xfId="0" applyFont="1" applyBorder="1" applyAlignment="1">
      <alignment horizontal="center" vertical="center"/>
    </xf>
    <xf numFmtId="0" fontId="2" fillId="0" borderId="1" xfId="0" applyFont="1" applyBorder="1" applyAlignment="1">
      <alignment horizontal="left" vertical="center" wrapText="1"/>
    </xf>
    <xf numFmtId="0" fontId="4" fillId="0" borderId="0" xfId="0" applyFont="1" applyBorder="1" applyAlignment="1">
      <alignment horizontal="center"/>
    </xf>
    <xf numFmtId="0" fontId="0" fillId="0" borderId="0" xfId="0" applyFont="1" applyBorder="1" applyAlignment="1">
      <alignment horizontal="center"/>
    </xf>
    <xf numFmtId="0" fontId="0" fillId="0" borderId="0" xfId="0" applyFont="1" applyBorder="1" applyAlignment="1">
      <alignment horizontal="right"/>
    </xf>
    <xf numFmtId="0" fontId="12" fillId="0" borderId="29" xfId="0" applyFont="1" applyBorder="1" applyAlignment="1">
      <alignment horizontal="center" vertical="center" wrapText="1"/>
    </xf>
    <xf numFmtId="0" fontId="12" fillId="0" borderId="30" xfId="0" applyFont="1" applyBorder="1" applyAlignment="1">
      <alignment horizontal="center" vertical="center" wrapText="1"/>
    </xf>
    <xf numFmtId="0" fontId="12" fillId="0" borderId="26" xfId="0" applyFont="1" applyBorder="1" applyAlignment="1">
      <alignment horizontal="center" vertical="center" wrapText="1"/>
    </xf>
    <xf numFmtId="0" fontId="8" fillId="0" borderId="1"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26" xfId="0" applyFont="1" applyBorder="1" applyAlignment="1">
      <alignment horizontal="center" vertical="center" wrapText="1"/>
    </xf>
    <xf numFmtId="0" fontId="3" fillId="0" borderId="1" xfId="0" applyFont="1" applyBorder="1" applyAlignment="1">
      <alignment horizontal="center" wrapText="1"/>
    </xf>
    <xf numFmtId="0" fontId="2" fillId="0" borderId="1" xfId="0" applyFont="1" applyFill="1" applyBorder="1" applyAlignment="1">
      <alignment horizontal="left" vertical="center" wrapText="1"/>
    </xf>
    <xf numFmtId="0" fontId="8" fillId="0" borderId="45" xfId="0" applyFont="1" applyBorder="1" applyAlignment="1">
      <alignment horizontal="left" vertical="center"/>
    </xf>
    <xf numFmtId="0" fontId="8" fillId="0" borderId="46" xfId="0" applyFont="1" applyBorder="1" applyAlignment="1">
      <alignment horizontal="left" vertical="center"/>
    </xf>
    <xf numFmtId="0" fontId="8" fillId="0" borderId="45" xfId="0" applyFont="1" applyBorder="1" applyAlignment="1">
      <alignment horizontal="center" vertical="center"/>
    </xf>
    <xf numFmtId="0" fontId="8" fillId="0" borderId="46" xfId="0" applyFont="1" applyBorder="1" applyAlignment="1">
      <alignment horizontal="center" vertical="center"/>
    </xf>
    <xf numFmtId="0" fontId="8" fillId="0" borderId="45" xfId="0" applyFont="1" applyBorder="1" applyAlignment="1">
      <alignment horizontal="left" vertical="center" wrapText="1"/>
    </xf>
    <xf numFmtId="0" fontId="8" fillId="0" borderId="30" xfId="0" applyFont="1" applyBorder="1" applyAlignment="1">
      <alignment horizontal="left" vertical="center" wrapText="1"/>
    </xf>
    <xf numFmtId="0" fontId="8" fillId="0" borderId="26" xfId="0" applyFont="1" applyBorder="1" applyAlignment="1">
      <alignment horizontal="left" vertical="center" wrapText="1"/>
    </xf>
    <xf numFmtId="0" fontId="8" fillId="0" borderId="29" xfId="0" applyFont="1" applyBorder="1" applyAlignment="1">
      <alignment horizontal="left" vertical="center" wrapText="1"/>
    </xf>
    <xf numFmtId="0" fontId="8" fillId="0" borderId="46" xfId="0" applyFont="1" applyBorder="1" applyAlignment="1">
      <alignment horizontal="left" vertical="center" wrapText="1"/>
    </xf>
    <xf numFmtId="0" fontId="0" fillId="0" borderId="8" xfId="0" applyFont="1" applyBorder="1" applyAlignment="1">
      <alignment horizontal="right"/>
    </xf>
    <xf numFmtId="0" fontId="15" fillId="0" borderId="47" xfId="0" applyFont="1" applyFill="1" applyBorder="1" applyAlignment="1">
      <alignment horizontal="right"/>
    </xf>
    <xf numFmtId="0" fontId="15" fillId="0" borderId="0" xfId="0" applyFont="1" applyFill="1" applyBorder="1" applyAlignment="1">
      <alignment horizontal="right"/>
    </xf>
    <xf numFmtId="0" fontId="8" fillId="0" borderId="45" xfId="0" applyFont="1" applyFill="1" applyBorder="1" applyAlignment="1">
      <alignment horizontal="left" vertical="center"/>
    </xf>
    <xf numFmtId="0" fontId="8" fillId="0" borderId="30" xfId="0" applyFont="1" applyFill="1" applyBorder="1" applyAlignment="1">
      <alignment horizontal="left" vertical="center"/>
    </xf>
    <xf numFmtId="0" fontId="8" fillId="0" borderId="46" xfId="0" applyFont="1" applyFill="1" applyBorder="1" applyAlignment="1">
      <alignment horizontal="left" vertical="center"/>
    </xf>
    <xf numFmtId="0" fontId="8" fillId="0" borderId="12" xfId="0" applyFont="1" applyBorder="1" applyAlignment="1">
      <alignment horizontal="center"/>
    </xf>
    <xf numFmtId="0" fontId="8" fillId="0" borderId="1" xfId="0" applyFont="1" applyBorder="1" applyAlignment="1">
      <alignment horizontal="center"/>
    </xf>
    <xf numFmtId="0" fontId="8" fillId="0" borderId="13" xfId="0" applyFont="1" applyBorder="1" applyAlignment="1">
      <alignment horizontal="center"/>
    </xf>
    <xf numFmtId="0" fontId="9" fillId="0" borderId="47" xfId="0" applyFont="1" applyFill="1" applyBorder="1" applyAlignment="1">
      <alignment horizontal="left" wrapText="1"/>
    </xf>
    <xf numFmtId="0" fontId="9" fillId="0" borderId="0" xfId="0" applyFont="1" applyFill="1" applyBorder="1" applyAlignment="1">
      <alignment horizontal="left" wrapText="1"/>
    </xf>
    <xf numFmtId="0" fontId="9" fillId="0" borderId="48" xfId="0" applyFont="1" applyFill="1" applyBorder="1" applyAlignment="1">
      <alignment horizontal="left" wrapText="1"/>
    </xf>
    <xf numFmtId="0" fontId="0" fillId="0" borderId="28" xfId="0" applyFont="1" applyBorder="1" applyAlignment="1">
      <alignment horizontal="right"/>
    </xf>
    <xf numFmtId="0" fontId="15" fillId="0" borderId="40" xfId="0" applyFont="1" applyFill="1" applyBorder="1" applyAlignment="1">
      <alignment horizontal="right"/>
    </xf>
    <xf numFmtId="0" fontId="18" fillId="0" borderId="29" xfId="0" applyFont="1" applyFill="1" applyBorder="1" applyAlignment="1">
      <alignment horizontal="center" vertical="center" wrapText="1"/>
    </xf>
    <xf numFmtId="0" fontId="18" fillId="0" borderId="30" xfId="0" applyFont="1" applyFill="1" applyBorder="1" applyAlignment="1">
      <alignment horizontal="center" vertical="center" wrapText="1"/>
    </xf>
    <xf numFmtId="0" fontId="18" fillId="0" borderId="26" xfId="0" applyFont="1" applyFill="1" applyBorder="1" applyAlignment="1">
      <alignment horizontal="center" vertical="center" wrapText="1"/>
    </xf>
    <xf numFmtId="0" fontId="2" fillId="0" borderId="1" xfId="0" applyFont="1" applyFill="1" applyBorder="1" applyAlignment="1">
      <alignment horizontal="left" vertical="center"/>
    </xf>
    <xf numFmtId="0" fontId="23" fillId="0" borderId="35" xfId="0" applyFont="1" applyFill="1" applyBorder="1" applyAlignment="1">
      <alignment horizontal="left" vertical="center" wrapText="1"/>
    </xf>
    <xf numFmtId="0" fontId="23" fillId="0" borderId="36" xfId="0" applyFont="1" applyFill="1" applyBorder="1" applyAlignment="1">
      <alignment horizontal="left" vertical="center" wrapText="1"/>
    </xf>
    <xf numFmtId="14" fontId="23" fillId="0" borderId="6" xfId="0" applyNumberFormat="1" applyFont="1" applyFill="1" applyBorder="1" applyAlignment="1">
      <alignment horizontal="center" vertical="center"/>
    </xf>
    <xf numFmtId="14" fontId="23" fillId="0" borderId="2" xfId="0" applyNumberFormat="1" applyFont="1" applyFill="1" applyBorder="1" applyAlignment="1">
      <alignment horizontal="center" vertical="center"/>
    </xf>
    <xf numFmtId="0" fontId="23" fillId="0" borderId="6" xfId="0" applyFont="1" applyFill="1" applyBorder="1" applyAlignment="1">
      <alignment horizontal="justify" vertical="center" wrapText="1"/>
    </xf>
    <xf numFmtId="0" fontId="23" fillId="0" borderId="7" xfId="0" applyFont="1" applyFill="1" applyBorder="1" applyAlignment="1">
      <alignment horizontal="justify" vertical="center" wrapText="1"/>
    </xf>
    <xf numFmtId="165" fontId="23" fillId="0" borderId="1" xfId="3" applyNumberFormat="1" applyFont="1" applyFill="1" applyBorder="1" applyAlignment="1">
      <alignment horizontal="center" vertical="center"/>
    </xf>
    <xf numFmtId="0" fontId="23" fillId="0" borderId="1" xfId="0" applyFont="1" applyFill="1" applyBorder="1" applyAlignment="1">
      <alignment horizontal="center" vertical="center"/>
    </xf>
    <xf numFmtId="0" fontId="4" fillId="5" borderId="1" xfId="0" applyFont="1" applyFill="1" applyBorder="1" applyAlignment="1">
      <alignment horizontal="center" vertical="center" wrapText="1"/>
    </xf>
    <xf numFmtId="0" fontId="23" fillId="0" borderId="1" xfId="0" applyFont="1" applyFill="1" applyBorder="1" applyAlignment="1">
      <alignment horizontal="left" vertical="center" wrapText="1"/>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0" fillId="0" borderId="28" xfId="0" applyFont="1" applyBorder="1" applyAlignment="1">
      <alignment horizontal="center"/>
    </xf>
    <xf numFmtId="0" fontId="4" fillId="0" borderId="29" xfId="0" applyFont="1" applyFill="1" applyBorder="1" applyAlignment="1">
      <alignment horizontal="center" vertical="center"/>
    </xf>
    <xf numFmtId="0" fontId="4" fillId="0" borderId="30" xfId="0" applyFont="1" applyFill="1" applyBorder="1" applyAlignment="1">
      <alignment horizontal="center" vertical="center"/>
    </xf>
    <xf numFmtId="0" fontId="4" fillId="0" borderId="26" xfId="0" applyFont="1" applyFill="1" applyBorder="1" applyAlignment="1">
      <alignment horizontal="center" vertical="center"/>
    </xf>
    <xf numFmtId="0" fontId="0" fillId="0" borderId="1" xfId="0" applyFill="1" applyBorder="1" applyAlignment="1">
      <alignment horizontal="center"/>
    </xf>
    <xf numFmtId="14" fontId="23" fillId="0" borderId="7" xfId="0" applyNumberFormat="1" applyFont="1" applyFill="1" applyBorder="1" applyAlignment="1">
      <alignment horizontal="center" vertical="center"/>
    </xf>
    <xf numFmtId="0" fontId="23" fillId="0" borderId="1" xfId="0" applyFont="1" applyFill="1" applyBorder="1" applyAlignment="1">
      <alignment horizontal="justify" vertical="center" wrapText="1"/>
    </xf>
    <xf numFmtId="0" fontId="0" fillId="0" borderId="0" xfId="0" applyFont="1" applyBorder="1" applyAlignment="1">
      <alignment horizontal="left"/>
    </xf>
  </cellXfs>
  <cellStyles count="6">
    <cellStyle name="Millares" xfId="3" builtinId="3"/>
    <cellStyle name="Millares 2" xfId="5" xr:uid="{0F117461-E79F-4F9E-A475-17F3C0F0CCA9}"/>
    <cellStyle name="Moneda" xfId="2" builtinId="4"/>
    <cellStyle name="Moneda 2" xfId="4" xr:uid="{40233673-850C-44D9-8721-8D32597BB549}"/>
    <cellStyle name="Normal" xfId="0" builtinId="0"/>
    <cellStyle name="Normal 2" xfId="1" xr:uid="{00000000-0005-0000-0000-000003000000}"/>
  </cellStyles>
  <dxfs count="0"/>
  <tableStyles count="0" defaultTableStyle="TableStyleMedium2" defaultPivotStyle="PivotStyleLight16"/>
  <colors>
    <mruColors>
      <color rgb="FFFF7C80"/>
      <color rgb="FF00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10.xml.rels><?xml version="1.0" encoding="UTF-8" standalone="yes"?>
<Relationships xmlns="http://schemas.openxmlformats.org/package/2006/relationships"><Relationship Id="rId1" Type="http://schemas.openxmlformats.org/officeDocument/2006/relationships/image" Target="../media/image1.emf"/></Relationships>
</file>

<file path=xl/drawings/_rels/drawing1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_rels/drawing5.xml.rels><?xml version="1.0" encoding="UTF-8" standalone="yes"?>
<Relationships xmlns="http://schemas.openxmlformats.org/package/2006/relationships"><Relationship Id="rId1" Type="http://schemas.openxmlformats.org/officeDocument/2006/relationships/image" Target="../media/image1.emf"/></Relationships>
</file>

<file path=xl/drawings/_rels/drawing6.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png"/></Relationships>
</file>

<file path=xl/drawings/_rels/drawing7.xml.rels><?xml version="1.0" encoding="UTF-8" standalone="yes"?>
<Relationships xmlns="http://schemas.openxmlformats.org/package/2006/relationships"><Relationship Id="rId1" Type="http://schemas.openxmlformats.org/officeDocument/2006/relationships/image" Target="../media/image1.emf"/></Relationships>
</file>

<file path=xl/drawings/_rels/drawing8.xml.rels><?xml version="1.0" encoding="UTF-8" standalone="yes"?>
<Relationships xmlns="http://schemas.openxmlformats.org/package/2006/relationships"><Relationship Id="rId1" Type="http://schemas.openxmlformats.org/officeDocument/2006/relationships/image" Target="../media/image4.png"/></Relationships>
</file>

<file path=xl/drawings/_rels/drawing9.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74083</xdr:colOff>
      <xdr:row>0</xdr:row>
      <xdr:rowOff>10584</xdr:rowOff>
    </xdr:from>
    <xdr:to>
      <xdr:col>0</xdr:col>
      <xdr:colOff>2518833</xdr:colOff>
      <xdr:row>1</xdr:row>
      <xdr:rowOff>10584</xdr:rowOff>
    </xdr:to>
    <xdr:pic>
      <xdr:nvPicPr>
        <xdr:cNvPr id="5" name="Imagen 4">
          <a:extLst>
            <a:ext uri="{FF2B5EF4-FFF2-40B4-BE49-F238E27FC236}">
              <a16:creationId xmlns:a16="http://schemas.microsoft.com/office/drawing/2014/main" id="{00000000-0008-0000-0000-000005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4083" y="10584"/>
          <a:ext cx="2444750" cy="814917"/>
        </a:xfrm>
        <a:prstGeom prst="rect">
          <a:avLst/>
        </a:prstGeom>
      </xdr:spPr>
    </xdr:pic>
    <xdr:clientData/>
  </xdr:twoCellAnchor>
  <xdr:twoCellAnchor editAs="oneCell">
    <xdr:from>
      <xdr:col>0</xdr:col>
      <xdr:colOff>0</xdr:colOff>
      <xdr:row>39</xdr:row>
      <xdr:rowOff>0</xdr:rowOff>
    </xdr:from>
    <xdr:to>
      <xdr:col>0</xdr:col>
      <xdr:colOff>2444750</xdr:colOff>
      <xdr:row>40</xdr:row>
      <xdr:rowOff>1</xdr:rowOff>
    </xdr:to>
    <xdr:pic>
      <xdr:nvPicPr>
        <xdr:cNvPr id="6" name="Imagen 5">
          <a:extLst>
            <a:ext uri="{FF2B5EF4-FFF2-40B4-BE49-F238E27FC236}">
              <a16:creationId xmlns:a16="http://schemas.microsoft.com/office/drawing/2014/main" id="{00000000-0008-0000-0000-000006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3948833"/>
          <a:ext cx="2444750" cy="814917"/>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154781</xdr:colOff>
      <xdr:row>0</xdr:row>
      <xdr:rowOff>0</xdr:rowOff>
    </xdr:from>
    <xdr:to>
      <xdr:col>3</xdr:col>
      <xdr:colOff>690562</xdr:colOff>
      <xdr:row>1</xdr:row>
      <xdr:rowOff>40822</xdr:rowOff>
    </xdr:to>
    <xdr:pic>
      <xdr:nvPicPr>
        <xdr:cNvPr id="3" name="Imagen 2">
          <a:extLst>
            <a:ext uri="{FF2B5EF4-FFF2-40B4-BE49-F238E27FC236}">
              <a16:creationId xmlns:a16="http://schemas.microsoft.com/office/drawing/2014/main" id="{00000000-0008-0000-09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4781" y="0"/>
          <a:ext cx="3238500" cy="898072"/>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47625</xdr:colOff>
      <xdr:row>0</xdr:row>
      <xdr:rowOff>0</xdr:rowOff>
    </xdr:from>
    <xdr:to>
      <xdr:col>1</xdr:col>
      <xdr:colOff>2181225</xdr:colOff>
      <xdr:row>1</xdr:row>
      <xdr:rowOff>19050</xdr:rowOff>
    </xdr:to>
    <xdr:pic>
      <xdr:nvPicPr>
        <xdr:cNvPr id="4" name="Imagen 3">
          <a:extLst>
            <a:ext uri="{FF2B5EF4-FFF2-40B4-BE49-F238E27FC236}">
              <a16:creationId xmlns:a16="http://schemas.microsoft.com/office/drawing/2014/main" id="{00000000-0008-0000-0A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 y="0"/>
          <a:ext cx="2857500" cy="8001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95249</xdr:colOff>
      <xdr:row>0</xdr:row>
      <xdr:rowOff>31749</xdr:rowOff>
    </xdr:from>
    <xdr:to>
      <xdr:col>2</xdr:col>
      <xdr:colOff>349250</xdr:colOff>
      <xdr:row>0</xdr:row>
      <xdr:rowOff>1185332</xdr:rowOff>
    </xdr:to>
    <xdr:pic>
      <xdr:nvPicPr>
        <xdr:cNvPr id="3" name="Imagen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49" y="31749"/>
          <a:ext cx="2762251" cy="115358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95249</xdr:colOff>
      <xdr:row>0</xdr:row>
      <xdr:rowOff>68036</xdr:rowOff>
    </xdr:from>
    <xdr:to>
      <xdr:col>3</xdr:col>
      <xdr:colOff>612322</xdr:colOff>
      <xdr:row>1</xdr:row>
      <xdr:rowOff>176891</xdr:rowOff>
    </xdr:to>
    <xdr:pic>
      <xdr:nvPicPr>
        <xdr:cNvPr id="3" name="Imagen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0178" y="68036"/>
          <a:ext cx="2952751" cy="117021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176893</xdr:colOff>
      <xdr:row>0</xdr:row>
      <xdr:rowOff>299357</xdr:rowOff>
    </xdr:from>
    <xdr:to>
      <xdr:col>3</xdr:col>
      <xdr:colOff>13607</xdr:colOff>
      <xdr:row>0</xdr:row>
      <xdr:rowOff>1197429</xdr:rowOff>
    </xdr:to>
    <xdr:pic>
      <xdr:nvPicPr>
        <xdr:cNvPr id="2" name="Imagen 1">
          <a:extLst>
            <a:ext uri="{FF2B5EF4-FFF2-40B4-BE49-F238E27FC236}">
              <a16:creationId xmlns:a16="http://schemas.microsoft.com/office/drawing/2014/main" id="{00000000-0008-0000-03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6893" y="299357"/>
          <a:ext cx="3243943" cy="898072"/>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381000</xdr:colOff>
      <xdr:row>0</xdr:row>
      <xdr:rowOff>1</xdr:rowOff>
    </xdr:from>
    <xdr:to>
      <xdr:col>3</xdr:col>
      <xdr:colOff>355487</xdr:colOff>
      <xdr:row>0</xdr:row>
      <xdr:rowOff>898073</xdr:rowOff>
    </xdr:to>
    <xdr:pic>
      <xdr:nvPicPr>
        <xdr:cNvPr id="5" name="Imagen 4">
          <a:extLst>
            <a:ext uri="{FF2B5EF4-FFF2-40B4-BE49-F238E27FC236}">
              <a16:creationId xmlns:a16="http://schemas.microsoft.com/office/drawing/2014/main" id="{00000000-0008-0000-0400-000005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00" y="190501"/>
          <a:ext cx="3238500" cy="898072"/>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110094</xdr:colOff>
      <xdr:row>0</xdr:row>
      <xdr:rowOff>0</xdr:rowOff>
    </xdr:from>
    <xdr:to>
      <xdr:col>3</xdr:col>
      <xdr:colOff>665957</xdr:colOff>
      <xdr:row>1</xdr:row>
      <xdr:rowOff>231321</xdr:rowOff>
    </xdr:to>
    <xdr:pic>
      <xdr:nvPicPr>
        <xdr:cNvPr id="3" name="Imagen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a:stretch>
          <a:fillRect/>
        </a:stretch>
      </xdr:blipFill>
      <xdr:spPr>
        <a:xfrm>
          <a:off x="110094" y="0"/>
          <a:ext cx="2945772" cy="1244435"/>
        </a:xfrm>
        <a:prstGeom prst="rect">
          <a:avLst/>
        </a:prstGeom>
      </xdr:spPr>
    </xdr:pic>
    <xdr:clientData/>
  </xdr:twoCellAnchor>
  <xdr:twoCellAnchor editAs="oneCell">
    <xdr:from>
      <xdr:col>0</xdr:col>
      <xdr:colOff>204107</xdr:colOff>
      <xdr:row>41</xdr:row>
      <xdr:rowOff>40821</xdr:rowOff>
    </xdr:from>
    <xdr:to>
      <xdr:col>3</xdr:col>
      <xdr:colOff>1360714</xdr:colOff>
      <xdr:row>42</xdr:row>
      <xdr:rowOff>0</xdr:rowOff>
    </xdr:to>
    <xdr:pic>
      <xdr:nvPicPr>
        <xdr:cNvPr id="5" name="Imagen 4">
          <a:extLst>
            <a:ext uri="{FF2B5EF4-FFF2-40B4-BE49-F238E27FC236}">
              <a16:creationId xmlns:a16="http://schemas.microsoft.com/office/drawing/2014/main" id="{00000000-0008-0000-05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04107" y="9729107"/>
          <a:ext cx="3551464" cy="1265464"/>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228600</xdr:colOff>
      <xdr:row>0</xdr:row>
      <xdr:rowOff>0</xdr:rowOff>
    </xdr:from>
    <xdr:to>
      <xdr:col>1</xdr:col>
      <xdr:colOff>1447800</xdr:colOff>
      <xdr:row>1</xdr:row>
      <xdr:rowOff>40822</xdr:rowOff>
    </xdr:to>
    <xdr:pic>
      <xdr:nvPicPr>
        <xdr:cNvPr id="4" name="Imagen 3">
          <a:extLst>
            <a:ext uri="{FF2B5EF4-FFF2-40B4-BE49-F238E27FC236}">
              <a16:creationId xmlns:a16="http://schemas.microsoft.com/office/drawing/2014/main" id="{00000000-0008-0000-06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8600" y="676274"/>
          <a:ext cx="2771775" cy="717097"/>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oneCellAnchor>
    <xdr:from>
      <xdr:col>0</xdr:col>
      <xdr:colOff>47626</xdr:colOff>
      <xdr:row>0</xdr:row>
      <xdr:rowOff>47625</xdr:rowOff>
    </xdr:from>
    <xdr:ext cx="2305050" cy="752475"/>
    <xdr:pic>
      <xdr:nvPicPr>
        <xdr:cNvPr id="3" name="Imagen 2">
          <a:extLst>
            <a:ext uri="{FF2B5EF4-FFF2-40B4-BE49-F238E27FC236}">
              <a16:creationId xmlns:a16="http://schemas.microsoft.com/office/drawing/2014/main" id="{00000000-0008-0000-0700-000003000000}"/>
            </a:ext>
          </a:extLst>
        </xdr:cNvPr>
        <xdr:cNvPicPr>
          <a:picLocks noChangeAspect="1"/>
        </xdr:cNvPicPr>
      </xdr:nvPicPr>
      <xdr:blipFill>
        <a:blip xmlns:r="http://schemas.openxmlformats.org/officeDocument/2006/relationships" r:embed="rId1"/>
        <a:stretch>
          <a:fillRect/>
        </a:stretch>
      </xdr:blipFill>
      <xdr:spPr>
        <a:xfrm>
          <a:off x="47626" y="47625"/>
          <a:ext cx="2305050" cy="752475"/>
        </a:xfrm>
        <a:prstGeom prst="rect">
          <a:avLst/>
        </a:prstGeom>
      </xdr:spPr>
    </xdr:pic>
    <xdr:clientData/>
  </xdr:oneCellAnchor>
</xdr:wsDr>
</file>

<file path=xl/drawings/drawing9.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2</xdr:col>
      <xdr:colOff>1402556</xdr:colOff>
      <xdr:row>0</xdr:row>
      <xdr:rowOff>717097</xdr:rowOff>
    </xdr:to>
    <xdr:pic>
      <xdr:nvPicPr>
        <xdr:cNvPr id="3" name="Imagen 2">
          <a:extLst>
            <a:ext uri="{FF2B5EF4-FFF2-40B4-BE49-F238E27FC236}">
              <a16:creationId xmlns:a16="http://schemas.microsoft.com/office/drawing/2014/main" id="{00000000-0008-0000-08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5281" y="571500"/>
          <a:ext cx="2771775" cy="717097"/>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X:\EJERCICIO%20FISCAL%202021\CUR%202021\CONTROL%20DE%20CUR.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EPTO.%20COMPRAS%20Y%20ADQUISICIONES/2020/UNIDAD%20DE%20INFORMACION%20PUBLICA/11%20NOVIEMBRE%202020/008126085iqkirgs1hjg0yul3p2gog1f14170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NERO"/>
      <sheetName val="FEBRERO"/>
    </sheetNames>
    <sheetDataSet>
      <sheetData sheetId="0"/>
      <sheetData sheetId="1">
        <row r="8">
          <cell r="C8" t="str">
            <v>ARRENDAMIENTO DE BIENES INMUEBLES  (Art.43 inciso e)</v>
          </cell>
          <cell r="D8" t="str">
            <v>GARCIA TZUL DE NORATO HERMINIA LEONOR</v>
          </cell>
          <cell r="E8">
            <v>29355850</v>
          </cell>
          <cell r="F8" t="str">
            <v>ARRENDAMIENTO DE BIEN INMUEBLE PARA LA OFICINA DE LA SEDE DEPARTAMENTAL DE LA SECRETARÍA PRESIDENCIAL DE LA MUJER, EN EL DEPARTAMENTO DE TOTONICAPÁN, PERIODO DE FEBRERO 2021, SEGÚN ACTA ADMINISTRATIVA 1-2021.</v>
          </cell>
          <cell r="G8">
            <v>2500</v>
          </cell>
          <cell r="H8" t="str">
            <v>151 ARRENDAMIENTO DE EDIFICIOS Y LOCALES</v>
          </cell>
          <cell r="K8">
            <v>13844369</v>
          </cell>
          <cell r="M8" t="str">
            <v>ACTA ADMINISTRATIVA 1-2021</v>
          </cell>
          <cell r="O8" t="str">
            <v>01/01/2021 AL 31/12/2021</v>
          </cell>
        </row>
        <row r="9">
          <cell r="D9" t="str">
            <v>COMUNICACIONES METROPOLITANAS CABLECOLOR  SOCIEDAD ANONIMA</v>
          </cell>
          <cell r="E9">
            <v>81510780</v>
          </cell>
          <cell r="F9" t="str">
            <v>SERVICIO DE ENLACE DE INTERNET CORPORATIVO DE 35 MBS PARA LA SECRETARÍA PRESIDENCIAL DE LA MUJER, PERIODO FEBRERO 2021, SEGÚN ACTA ADMINISTRATIVA 2-2021.</v>
          </cell>
          <cell r="G9">
            <v>1446.9</v>
          </cell>
          <cell r="H9" t="str">
            <v>113 TELEFONÍA</v>
          </cell>
          <cell r="K9">
            <v>13756907</v>
          </cell>
          <cell r="M9" t="str">
            <v>ACTA ADMINISTRATIVA 2-2021</v>
          </cell>
          <cell r="N9">
            <v>44200</v>
          </cell>
          <cell r="O9" t="str">
            <v>04/01/2021 AL 31/012/2021</v>
          </cell>
        </row>
        <row r="10">
          <cell r="C10" t="str">
            <v>COMPRA DIRECTA CON OFERTA ELECTRÓNICA (ART. 43 LCE INCISO B)</v>
          </cell>
          <cell r="D10" t="str">
            <v>RICOH DE GUATEMALA  SOCIEDAD ANONIMA</v>
          </cell>
          <cell r="E10">
            <v>4925343</v>
          </cell>
          <cell r="F10" t="str">
            <v>SERVICIO DE ARRENDAMIENTO DE 3 FOTOCOPIADORAS MULTIFUNCIONALES PARA IMPRESIONES, REPRODUCCIONES Y ESCANEO DE DOCUMENTOS, PARA LA SECRETARÍA PRESIDENCIAL DE LA MUJER, CORRESPONDIENTE AL PERIODO DEL 04 AL 31 DE ENERO DEL AÑO 2021, SEGÚN ACTA ADMINISTRATIVA 3-2021.</v>
          </cell>
          <cell r="G10">
            <v>4000</v>
          </cell>
          <cell r="H10" t="str">
            <v>153 ARRENDAMIENTO DE MÁQUINAS Y EQUIPOS DE OFICINA</v>
          </cell>
          <cell r="K10">
            <v>13756842</v>
          </cell>
          <cell r="M10" t="str">
            <v>ACTA ADMINISTRATIVA 3-2021</v>
          </cell>
          <cell r="N10">
            <v>44200</v>
          </cell>
          <cell r="O10" t="str">
            <v>04/01/2021 AL 31/012/2021</v>
          </cell>
        </row>
        <row r="11">
          <cell r="D11" t="str">
            <v>RICOH DE GUATEMALA  SOCIEDAD ANONIMA</v>
          </cell>
          <cell r="E11">
            <v>4925343</v>
          </cell>
          <cell r="F11" t="str">
            <v>SERVICIO DE ARRENDAMIENTO DE 3 FOTOCOPIADORAS MULTIFUNCIONALES PARA IMPRESIONES, REPRODUCCIONES Y ESCANEO DE DOCUMENTOS, PARA LA SECRETARÍA PRESIDENCIAL DE LA MUJER, PERIODO FEBRERO 2021, SEGÚN ACTA ADMINISTRATIVA 3-2021.</v>
          </cell>
          <cell r="G11">
            <v>4000</v>
          </cell>
          <cell r="H11" t="str">
            <v>153 ARRENDAMIENTO DE MÁQUINAS Y EQUIPOS DE OFICINA</v>
          </cell>
          <cell r="K11">
            <v>13756842</v>
          </cell>
          <cell r="M11" t="str">
            <v>ACTA ADMINISTRATIVA 3-2021</v>
          </cell>
          <cell r="N11">
            <v>44200</v>
          </cell>
          <cell r="O11" t="str">
            <v>04/01/2021 AL 31/012/2021</v>
          </cell>
        </row>
        <row r="12">
          <cell r="C12" t="str">
            <v>PROCEDIMIENTOS REGULADOS POR EL ARTÍCULO 44 LCE (CASOS DE EXCEPCIÓN)</v>
          </cell>
          <cell r="D12" t="str">
            <v>EMPRESA ELECTRICA DE GUATEMALA SOCIEDAD ANONIMA</v>
          </cell>
          <cell r="E12">
            <v>326445</v>
          </cell>
          <cell r="F12" t="str">
            <v>PAGO DE SERVICIO DE ENERGÍA ELÉCTRICA PARA LAS OFICINAS DE LA SECRETARÍA PRESIDENCIAL DE LA MUJER, PERIODO 09/01/2021 AL 08/02/2021, CONTADOR: S63158.</v>
          </cell>
          <cell r="G12">
            <v>5131.3500000000004</v>
          </cell>
          <cell r="H12" t="str">
            <v>111 
ENERGÍA ELÉCTRICA</v>
          </cell>
        </row>
        <row r="13">
          <cell r="D13" t="str">
            <v>EMPRESA ELECTRICA DE GUATEMALA SOCIEDAD ANONIMA</v>
          </cell>
          <cell r="E13">
            <v>326445</v>
          </cell>
          <cell r="F13" t="str">
            <v>PAGO DE SERVICIO DE ENERGÍA ELÉCTRICA PARA LAS OFICINAS DE LA SECRETARÍA PRESIDENCIAL DE LA MUJER, PERIODO 09/01/2021 AL 08/02/2021, CONTADOR: T29105.</v>
          </cell>
          <cell r="G13">
            <v>1942.33</v>
          </cell>
          <cell r="H13" t="str">
            <v>111 
ENERGÍA ELÉCTRICA</v>
          </cell>
        </row>
        <row r="14">
          <cell r="F14" t="str">
            <v>SERVICIO DE ENERGÍA ELÉCTRICA PARA LAS INSTALACIONES DE LA BODEGA DE LA ZONA 18, DONDE SE ENCUENTRA LABORANDO EL PERSONAL DE LA SECRETARÍA PRESIDENCIAL DE LA MUJER, CONTADOR S41877, PERIODO DEL 21/01/2021 AL 18/02/2021.</v>
          </cell>
          <cell r="G14">
            <v>137.79</v>
          </cell>
        </row>
        <row r="15">
          <cell r="D15" t="str">
            <v>TELECOMUNICACIONES DE GUATEMALA  SOCIEDAD ANONIMA</v>
          </cell>
          <cell r="E15">
            <v>9929290</v>
          </cell>
          <cell r="F15" t="str">
            <v>PAGO DE SERVICIO DE TELEFONÍA FIJA AL PERSONAL DE LAS DIFERENTES DIRECCIONES DE LA SECRETARÍA PRESIDENCIAL DE LA MUJER, PERIODO DEL 02/01/2021 AL 01/02/2021, NUMERO 2207-9400.</v>
          </cell>
          <cell r="G15">
            <v>2559.41</v>
          </cell>
          <cell r="H15" t="str">
            <v>113 
TELEFONÍA</v>
          </cell>
        </row>
        <row r="16">
          <cell r="C16" t="str">
            <v>PROCEDIMIENTOS REGULADOS POR EL ARTÍCULO 44 LCE (CASOS DE EXCEPCIÓN)</v>
          </cell>
          <cell r="D16" t="str">
            <v>TELECOMUNICACIONES DE GUATEMALA  SOCIEDAD ANONIMA</v>
          </cell>
          <cell r="F16" t="str">
            <v>PAGO DE SERVICIO DE TELEFONÍA FIJA AL PERSONAL DE LAS DIFERENTES DIRECCIONES DE LA SECRETARÍA PRESIDENCIAL DE LA MUJER, PERIODO DEL 02/01/2021 AL 01/02/2021, NUMERO 2220-6318.</v>
          </cell>
          <cell r="G16">
            <v>55</v>
          </cell>
          <cell r="H16" t="str">
            <v>113 
TELEFONÍA</v>
          </cell>
        </row>
        <row r="17">
          <cell r="C17" t="str">
            <v>PROCEDIMIENTOS REGULADOS POR EL ARTÍCULO 44 LCE (CASOS DE EXCEPCIÓN)</v>
          </cell>
          <cell r="D17" t="str">
            <v>TELECOMUNICACIONES DE GUATEMALA  SOCIEDAD ANONIMA</v>
          </cell>
          <cell r="E17">
            <v>9929290</v>
          </cell>
          <cell r="F17" t="str">
            <v>SERVICIO DE TELEFONÍA FIJA PARA PROVEER AL PERSONAL DE LAS DIFERENTES DIRECCIONES DE LA SECRETARÍA PRESIDENCIAL DE LA MUJER, PERIODO 02/01/2021 AL 01/02/2021, NUMERO 2230-0977; 2230-0982; 2230-0981.</v>
          </cell>
          <cell r="G17">
            <v>159</v>
          </cell>
          <cell r="H17" t="str">
            <v>113 
TELEFONÍA</v>
          </cell>
        </row>
        <row r="18">
          <cell r="C18" t="str">
            <v>PROCEDIMIENTOS REGULADOS POR EL ARTÍCULO 44 LCE (CASOS DE EXCEPCIÓN)</v>
          </cell>
          <cell r="D18" t="str">
            <v>EMPRESA MUNICIPAL DE AGUA DE LA CIUDAD DE GUATEMALA</v>
          </cell>
          <cell r="E18">
            <v>3306518</v>
          </cell>
          <cell r="F18" t="str">
            <v>SERVICIO DE AGUA POTABLE PARA PROVEER AL PERSONAL DE LA SECRETARÍA PRESIDENCIAL DE LA MUJER, PERÍODO DEL 18/01/2021 AL 17/02/2021, CONTADOR 70229261.</v>
          </cell>
          <cell r="G18">
            <v>2549.0700000000002</v>
          </cell>
          <cell r="H18" t="str">
            <v>112 
AGUA</v>
          </cell>
        </row>
        <row r="19">
          <cell r="C19" t="str">
            <v>PROCEDIMIENTOS REGULADOS POR EL ARTÍCULO 44 LCE (CASOS DE EXCEPCIÓN)</v>
          </cell>
          <cell r="D19" t="str">
            <v>ARREAGA JIMENEZ OSCAR RENE</v>
          </cell>
          <cell r="E19">
            <v>2529416</v>
          </cell>
          <cell r="F19" t="str">
            <v>SERVICIO DE EXTRACCIÓN DE BASURA EN LAS INSTALACIONES DE LA SECRETARÍA PRESIDENCIAL DE LA MUJER, -SEPREM-, CORRESPONDIENTE AL MES DE FEBRERO 2021.</v>
          </cell>
          <cell r="G19">
            <v>150</v>
          </cell>
          <cell r="H19" t="str">
            <v>115 
EXTRACCIÓN DE BASURA Y DESTRUCCIÓN DE DESECHOS SÓLIDOS</v>
          </cell>
        </row>
        <row r="20">
          <cell r="C20" t="str">
            <v>COMPRA DE BAJA CUANTÍA (ART.43 INCISO A)</v>
          </cell>
          <cell r="D20" t="str">
            <v>CARGO EXPRESO, SOCIEDAD ANONIMA</v>
          </cell>
          <cell r="E20">
            <v>5750814</v>
          </cell>
          <cell r="F20" t="str">
            <v>SERVICIO DE MENSAJERÍA PARA EL ENVIÓ Y TRASLADO DE CORRESPONDENCIA DE DOCUMENTOS A LAS SEDES DEPARTAMENTALES DE LA SECRETARÍA PRESIDENCIAL DE LA MUJER Y VICEVERSA, PERIODO ENERO 2021.</v>
          </cell>
          <cell r="G20">
            <v>324</v>
          </cell>
          <cell r="H20" t="str">
            <v>114 
CORREOS Y TELÉGRAFOS</v>
          </cell>
        </row>
        <row r="21">
          <cell r="C21" t="str">
            <v>COMPRA DE BAJA CUANTÍA (ART.43 INCISO A)</v>
          </cell>
          <cell r="D21" t="str">
            <v>VASQUEZ LOPEZ YOVANI</v>
          </cell>
          <cell r="E21">
            <v>84983566</v>
          </cell>
          <cell r="F21" t="str">
            <v>SERVIDOR DE DOMINIO, POR EL PERIODO DEL 01/03/2021 AL 28/02/2022, QUE ACTUE COMO INTERMEDIARIO ENTRE EL PROVEEDOR DE NOMBRE DE DOMINIO PRINCIPAL Y EL HOST DE PÁGINAS WEB Y OTROS SERVIDORES LOCALES PARA CONTAR CON REDUNDANCIA, TOLERANCIA A FALLAS Y ATAQUES.</v>
          </cell>
          <cell r="G21">
            <v>2500</v>
          </cell>
          <cell r="H21" t="str">
            <v>158 
DERECHOS DE BIENES INTANGIBLES</v>
          </cell>
        </row>
        <row r="22">
          <cell r="C22" t="str">
            <v>COMPRA DE BAJA CUANTÍA (ART.43 INCISO A)</v>
          </cell>
          <cell r="D22" t="str">
            <v>VITATRAC SOCIEDAD ANONIMA</v>
          </cell>
          <cell r="E22">
            <v>1045121</v>
          </cell>
          <cell r="F22" t="str">
            <v>SERVICIO MENOR Y REPARACIÓN DEL VEHICULO MARCA: MITSUBISHI, LÍNEA: MONTERO GLX, MODELO 2007, PLACA O-217BBJ, CON EL FIN DE MANTENER EN FUNCIONAMIENTO ADECUADO A LA FLOTILLA DE VEHÍCULOS PROPIEDAD DE LA SECRETARÍA PRESIDENCIAL DE LA MUJER.</v>
          </cell>
          <cell r="G22">
            <v>5670</v>
          </cell>
          <cell r="H22" t="str">
            <v>165 
MANTENIMIENTO Y REPARACIÓN DE MEDIOS DE TRANSPORTE</v>
          </cell>
        </row>
        <row r="23">
          <cell r="C23" t="str">
            <v>COMPRA DE BAJA CUANTÍA (ART.43 INCISO A)</v>
          </cell>
          <cell r="D23" t="str">
            <v>VITATRAC SOCIEDAD ANONIMA</v>
          </cell>
          <cell r="E23">
            <v>1045121</v>
          </cell>
          <cell r="F23" t="str">
            <v>SERVICIO DE MANTENIMIENTO Y REPARACIÓN AL VEHICULO MARCA DAIHATSU, LINEA: TERIOS PLACA: O-328BBH, CON EL FIN DE MANTENER EN FUNCIONAMIENTO ADECUADO A LA FLOTILLA DE VEHÍCULOS PROPIEDAD DE LA SECRETARÍA PRESIDENCIAL DE LA MUJER.</v>
          </cell>
          <cell r="G23">
            <v>10299</v>
          </cell>
          <cell r="H23" t="str">
            <v>165 
MANTENIMIENTO Y REPARACIÓN DE MEDIOS DE TRANSPORTE</v>
          </cell>
        </row>
        <row r="24">
          <cell r="C24" t="str">
            <v>COMPRA DE BAJA CUANTÍA (ART.43 INCISO A)</v>
          </cell>
          <cell r="D24" t="str">
            <v>RAPIMEC   SOCIEDAD ANONIMA</v>
          </cell>
          <cell r="E24">
            <v>28811410</v>
          </cell>
          <cell r="F24" t="str">
            <v>SERVICIO DE REPARACIÓN AL VEHICULO MARCA DAIHATSU, LÍNEA: TERIOS, PLACA: O-330BBH, CON EL FIN DE MANTENER EN FUNCIONAMIENTO ADECUADO A LA FLOTILLA DE VEHÍCULOS PROPIEDAD DE LA SECRETARÍA PRESIDENCIAL DE LA MUJER.</v>
          </cell>
          <cell r="G24">
            <v>2750</v>
          </cell>
          <cell r="H24" t="str">
            <v>165 
MANTENIMIENTO Y REPARACIÓN DE MEDIOS DE TRANSPORTE</v>
          </cell>
        </row>
        <row r="25">
          <cell r="C25" t="str">
            <v>COMPRA DE BAJA CUANTÍA (ART.43 INCISO A)</v>
          </cell>
          <cell r="D25" t="str">
            <v>RAPIMEC   SOCIEDAD ANONIMA</v>
          </cell>
          <cell r="E25">
            <v>28811410</v>
          </cell>
          <cell r="F25" t="str">
            <v>SERVICIO DE REPARACIÓN DE STARTER AL VEHICULO MARCA MITSUBISHI, LINEA NATIVA GLS 4WD PLACA O-667BBF, CON EL FIN DE MANTENER EN FUNCIONAMIENTO ADECUADO A LA FLOTILLA DE VEHICULOS PROPIEDAD DE LA SECRETARÍA PRESIDENCIAL DE LA MUJER.</v>
          </cell>
          <cell r="G25">
            <v>2530</v>
          </cell>
          <cell r="H25" t="str">
            <v>165 
MANTENIMIENTO Y REPARACIÓN DE MEDIOS DE TRANSPORTE</v>
          </cell>
        </row>
        <row r="26">
          <cell r="C26" t="str">
            <v>NO APLICA LEY DE CONTRATACIONES DEL ESTADO</v>
          </cell>
          <cell r="D26" t="str">
            <v>MÉNDEZ RAMÍREZ SANDRA LISSETH</v>
          </cell>
          <cell r="E26">
            <v>46027998</v>
          </cell>
          <cell r="F26" t="str">
            <v>PAGO DE 12 DÍAS DE VACACIONES A SANDRA LISSETH MÉNDEZ RAMÍREZ, CORRESPONDIENTE AL PERIODO LABORADO DEL 02/01/2020 AL 31/12/2020.</v>
          </cell>
          <cell r="G26">
            <v>2400</v>
          </cell>
          <cell r="H26" t="str">
            <v>415 
VACACIONES PAGADAS POR RETIRO</v>
          </cell>
        </row>
        <row r="27">
          <cell r="C27" t="str">
            <v>NO APLICA LEY DE CONTRATACIONES DEL ESTADO</v>
          </cell>
          <cell r="D27" t="str">
            <v>ROSALES QUEVEDO DANIEL JOSUE</v>
          </cell>
          <cell r="F27" t="str">
            <v>PAGO DE 19 DÍAS DE VACACIONES A DANIEL JOSUÉ ROSALES QUEVEDO, POR EL PERIODO LABORADO DEL 02/01/2020 AL 31/12/2020.</v>
          </cell>
          <cell r="G27">
            <v>3800</v>
          </cell>
          <cell r="H27" t="str">
            <v>415 
VACACIONES PAGADAS POR RETIRO</v>
          </cell>
        </row>
        <row r="28">
          <cell r="C28" t="str">
            <v>NO APLICA LEY DE CONTRATACIONES DEL ESTADO</v>
          </cell>
          <cell r="D28" t="str">
            <v>VELASQUEZ MORALES JAIME HUMBERTO</v>
          </cell>
          <cell r="E28">
            <v>25135570</v>
          </cell>
          <cell r="F28" t="str">
            <v>PAGO DE 40 DÍAS DE VACACIONES A JAIME HUMBERTO VELASQUEZ MORALES, POR EL PERIODO LABORADO DEL 01/01/2019  AL 31/12/2020.</v>
          </cell>
          <cell r="G28">
            <v>25765.200000000001</v>
          </cell>
          <cell r="H28" t="str">
            <v>415 
VACACIONES PAGADAS POR RETIRO</v>
          </cell>
        </row>
        <row r="29">
          <cell r="C29" t="str">
            <v>NO APLICA LEY DE CONTRATACIONES DEL ESTADO</v>
          </cell>
          <cell r="D29" t="str">
            <v>DE LEON MORALES BYRON ARIEL</v>
          </cell>
          <cell r="E29">
            <v>55387071</v>
          </cell>
          <cell r="F29" t="str">
            <v>PAGO DE 5 DÍAS DE VACACIONES A BYRON ARIEL DE LEON MORALES, CORRESPONDIENTE AL PERIODO LABORADO DEL 02/01/2020 AL 31/12/2020.</v>
          </cell>
          <cell r="G29">
            <v>1000</v>
          </cell>
          <cell r="H29" t="str">
            <v>415 
VACACIONES PAGADAS POR RETIRO</v>
          </cell>
        </row>
        <row r="30">
          <cell r="D30" t="str">
            <v>SIMAJ TALA MARCOS FERNANDO</v>
          </cell>
          <cell r="E30">
            <v>12756776</v>
          </cell>
          <cell r="F30" t="str">
            <v>PAGO DE 5 DÍAS DE VACACIONES A MARCOS FERNANDO SIMAJ TALA, CORRESPONDIENTE AL PERIODO LABORADO DEL 02/01/2020 AL 31/12/2020.</v>
          </cell>
        </row>
        <row r="31">
          <cell r="C31" t="str">
            <v>NO APLICA LEY DE CONTRATACIONES DEL ESTADO</v>
          </cell>
          <cell r="D31" t="str">
            <v>ALDANA PEREZ ROSA VIRGINIA</v>
          </cell>
          <cell r="E31">
            <v>39611450</v>
          </cell>
          <cell r="F31" t="str">
            <v>PAGO DE 6 DÍAS DE VACACIONES A ROSA VIRGINIA ALDANA PEREZ, POR EL PERIODO LABORADO DEL 02/01/2020 AL 31/12/2020.</v>
          </cell>
          <cell r="G31">
            <v>1200</v>
          </cell>
          <cell r="H31" t="str">
            <v>415 
VACACIONES PAGADAS POR RETIRO</v>
          </cell>
        </row>
        <row r="32">
          <cell r="C32" t="str">
            <v>NO APLICA LEY DE CONTRATACIONES DEL ESTADO</v>
          </cell>
          <cell r="D32" t="str">
            <v>HERRERA HERRERA VICTOR FERNANDO</v>
          </cell>
          <cell r="E32">
            <v>42347157</v>
          </cell>
          <cell r="F32" t="str">
            <v>PAGO DE 7 DÍAS DE VACACIONES A VICTOR FERNANDO HERRERA HERRERA, POR EL PERIODO LABORADO DEL 03/02/2020  AL 31/12/2020.</v>
          </cell>
          <cell r="G32">
            <v>1400</v>
          </cell>
          <cell r="H32" t="str">
            <v>415 
VACACIONES PAGADAS POR RETIRO</v>
          </cell>
        </row>
        <row r="33">
          <cell r="C33" t="str">
            <v>NO APLICA LEY DE CONTRATACIONES DEL ESTADO</v>
          </cell>
          <cell r="D33" t="str">
            <v>CANU HERNANDEZ GLORIA AZUCENA</v>
          </cell>
          <cell r="E33">
            <v>49543172</v>
          </cell>
          <cell r="F33" t="str">
            <v>PAGO DE 9 DÍAS DE VACACIONES A GLORIA AZUCENA CANÚ HERNÁNDEZ, CORRESPONDIENTE AL PERIODO LABORADO DEL 02/01/2020 AL 31/12/2020.</v>
          </cell>
          <cell r="G33">
            <v>1800</v>
          </cell>
          <cell r="H33" t="str">
            <v>415 
VACACIONES PAGADAS POR RETIRO</v>
          </cell>
        </row>
        <row r="34">
          <cell r="C34" t="str">
            <v>NO APLICA LEY DE CONTRATACIONES DEL ESTADO</v>
          </cell>
          <cell r="D34" t="str">
            <v>MONZON NAVARRO INGRID LISETH</v>
          </cell>
          <cell r="E34">
            <v>26668149</v>
          </cell>
          <cell r="F34" t="str">
            <v>PAGO DE 9 DÍAS DE VACACIONES A INGRID LISETH MONZÓN NAVARRO DE GONZALEZ, POR EL PERIODO LABORADO DEL 02/01/2020 AL 31/12/2020.</v>
          </cell>
          <cell r="G34">
            <v>1800</v>
          </cell>
          <cell r="H34" t="str">
            <v>415 
VACACIONES PAGADAS POR RETIRO</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ow r="308">
          <cell r="AL308">
            <v>589263.26</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sheetPr>
  <dimension ref="A1:E71"/>
  <sheetViews>
    <sheetView view="pageBreakPreview" zoomScale="90" zoomScaleNormal="90" zoomScaleSheetLayoutView="90" workbookViewId="0">
      <selection activeCell="C12" sqref="C12"/>
    </sheetView>
  </sheetViews>
  <sheetFormatPr baseColWidth="10" defaultRowHeight="15" x14ac:dyDescent="0.25"/>
  <cols>
    <col min="1" max="1" width="47.7109375" customWidth="1"/>
    <col min="2" max="2" width="20.28515625" style="28" customWidth="1"/>
    <col min="3" max="3" width="35.5703125" customWidth="1"/>
    <col min="4" max="4" width="16.140625" customWidth="1"/>
    <col min="5" max="5" width="24" customWidth="1"/>
  </cols>
  <sheetData>
    <row r="1" spans="1:5" ht="63.75" customHeight="1" x14ac:dyDescent="0.25">
      <c r="A1" s="46"/>
      <c r="B1" s="47"/>
      <c r="C1" s="47"/>
      <c r="D1" s="47"/>
      <c r="E1" s="48"/>
    </row>
    <row r="2" spans="1:5" ht="18.75" x14ac:dyDescent="0.25">
      <c r="A2" s="278" t="s">
        <v>63</v>
      </c>
      <c r="B2" s="279"/>
      <c r="C2" s="279"/>
      <c r="D2" s="279"/>
      <c r="E2" s="280"/>
    </row>
    <row r="3" spans="1:5" ht="18.75" x14ac:dyDescent="0.25">
      <c r="A3" s="278" t="s">
        <v>118</v>
      </c>
      <c r="B3" s="279"/>
      <c r="C3" s="279"/>
      <c r="D3" s="279"/>
      <c r="E3" s="280"/>
    </row>
    <row r="4" spans="1:5" ht="15.75" customHeight="1" x14ac:dyDescent="0.25">
      <c r="A4" s="295" t="s">
        <v>180</v>
      </c>
      <c r="B4" s="295"/>
      <c r="C4" s="295"/>
      <c r="D4" s="295"/>
      <c r="E4" s="49" t="s">
        <v>138</v>
      </c>
    </row>
    <row r="5" spans="1:5" s="28" customFormat="1" ht="18.75" x14ac:dyDescent="0.25">
      <c r="A5" s="289" t="s">
        <v>140</v>
      </c>
      <c r="B5" s="289"/>
      <c r="C5" s="289"/>
      <c r="D5" s="289"/>
      <c r="E5" s="289"/>
    </row>
    <row r="6" spans="1:5" ht="18.75" x14ac:dyDescent="0.25">
      <c r="A6" s="289" t="s">
        <v>207</v>
      </c>
      <c r="B6" s="289"/>
      <c r="C6" s="289"/>
      <c r="D6" s="289"/>
      <c r="E6" s="289"/>
    </row>
    <row r="7" spans="1:5" s="68" customFormat="1" ht="18.75" x14ac:dyDescent="0.25">
      <c r="A7" s="294" t="s">
        <v>186</v>
      </c>
      <c r="B7" s="294"/>
      <c r="C7" s="294"/>
      <c r="D7" s="294"/>
      <c r="E7" s="294"/>
    </row>
    <row r="8" spans="1:5" ht="18.75" x14ac:dyDescent="0.25">
      <c r="A8" s="291" t="s">
        <v>203</v>
      </c>
      <c r="B8" s="292"/>
      <c r="C8" s="292"/>
      <c r="D8" s="292"/>
      <c r="E8" s="293"/>
    </row>
    <row r="9" spans="1:5" ht="18.75" x14ac:dyDescent="0.25">
      <c r="A9" s="291" t="s">
        <v>72</v>
      </c>
      <c r="B9" s="292"/>
      <c r="C9" s="292"/>
      <c r="D9" s="292"/>
      <c r="E9" s="293"/>
    </row>
    <row r="10" spans="1:5" ht="21" customHeight="1" thickBot="1" x14ac:dyDescent="0.3">
      <c r="A10" s="290" t="s">
        <v>139</v>
      </c>
      <c r="B10" s="290"/>
      <c r="C10" s="290"/>
      <c r="D10" s="290"/>
      <c r="E10" s="290"/>
    </row>
    <row r="11" spans="1:5" s="30" customFormat="1" ht="19.5" thickBot="1" x14ac:dyDescent="0.35">
      <c r="A11" s="87" t="s">
        <v>19</v>
      </c>
      <c r="B11" s="88" t="s">
        <v>52</v>
      </c>
      <c r="C11" s="88" t="s">
        <v>20</v>
      </c>
      <c r="D11" s="296" t="s">
        <v>122</v>
      </c>
      <c r="E11" s="297"/>
    </row>
    <row r="12" spans="1:5" s="69" customFormat="1" ht="30" x14ac:dyDescent="0.25">
      <c r="A12" s="91" t="s">
        <v>63</v>
      </c>
      <c r="B12" s="92" t="s">
        <v>137</v>
      </c>
      <c r="C12" s="93" t="s">
        <v>170</v>
      </c>
      <c r="D12" s="298" t="s">
        <v>147</v>
      </c>
      <c r="E12" s="299"/>
    </row>
    <row r="13" spans="1:5" s="69" customFormat="1" ht="33.75" customHeight="1" x14ac:dyDescent="0.25">
      <c r="A13" s="94" t="s">
        <v>160</v>
      </c>
      <c r="B13" s="95" t="s">
        <v>137</v>
      </c>
      <c r="C13" s="95" t="s">
        <v>157</v>
      </c>
      <c r="D13" s="300" t="s">
        <v>147</v>
      </c>
      <c r="E13" s="301"/>
    </row>
    <row r="14" spans="1:5" s="69" customFormat="1" ht="30" x14ac:dyDescent="0.25">
      <c r="A14" s="94" t="s">
        <v>167</v>
      </c>
      <c r="B14" s="95" t="s">
        <v>137</v>
      </c>
      <c r="C14" s="95" t="s">
        <v>148</v>
      </c>
      <c r="D14" s="300" t="s">
        <v>147</v>
      </c>
      <c r="E14" s="301"/>
    </row>
    <row r="15" spans="1:5" s="69" customFormat="1" ht="33.75" customHeight="1" x14ac:dyDescent="0.25">
      <c r="A15" s="94" t="s">
        <v>118</v>
      </c>
      <c r="B15" s="95" t="s">
        <v>137</v>
      </c>
      <c r="C15" s="96" t="s">
        <v>149</v>
      </c>
      <c r="D15" s="300" t="s">
        <v>147</v>
      </c>
      <c r="E15" s="301"/>
    </row>
    <row r="16" spans="1:5" s="69" customFormat="1" ht="33.75" customHeight="1" x14ac:dyDescent="0.25">
      <c r="A16" s="94" t="s">
        <v>68</v>
      </c>
      <c r="B16" s="95" t="s">
        <v>137</v>
      </c>
      <c r="C16" s="95" t="s">
        <v>150</v>
      </c>
      <c r="D16" s="300" t="s">
        <v>147</v>
      </c>
      <c r="E16" s="301"/>
    </row>
    <row r="17" spans="1:5" s="69" customFormat="1" ht="33.75" customHeight="1" x14ac:dyDescent="0.25">
      <c r="A17" s="97" t="s">
        <v>89</v>
      </c>
      <c r="B17" s="95" t="s">
        <v>137</v>
      </c>
      <c r="C17" s="96" t="s">
        <v>151</v>
      </c>
      <c r="D17" s="300" t="s">
        <v>147</v>
      </c>
      <c r="E17" s="301"/>
    </row>
    <row r="18" spans="1:5" s="69" customFormat="1" ht="30" x14ac:dyDescent="0.25">
      <c r="A18" s="90" t="s">
        <v>164</v>
      </c>
      <c r="B18" s="95" t="s">
        <v>137</v>
      </c>
      <c r="C18" s="96" t="s">
        <v>165</v>
      </c>
      <c r="D18" s="300" t="s">
        <v>147</v>
      </c>
      <c r="E18" s="301"/>
    </row>
    <row r="19" spans="1:5" s="69" customFormat="1" ht="39" customHeight="1" x14ac:dyDescent="0.25">
      <c r="A19" s="94" t="s">
        <v>121</v>
      </c>
      <c r="B19" s="95" t="s">
        <v>137</v>
      </c>
      <c r="C19" s="95" t="s">
        <v>168</v>
      </c>
      <c r="D19" s="300" t="s">
        <v>147</v>
      </c>
      <c r="E19" s="301"/>
    </row>
    <row r="20" spans="1:5" s="69" customFormat="1" ht="39" customHeight="1" x14ac:dyDescent="0.25">
      <c r="A20" s="94" t="s">
        <v>169</v>
      </c>
      <c r="B20" s="95" t="s">
        <v>137</v>
      </c>
      <c r="C20" s="95">
        <v>1008</v>
      </c>
      <c r="D20" s="300" t="s">
        <v>147</v>
      </c>
      <c r="E20" s="301"/>
    </row>
    <row r="21" spans="1:5" s="69" customFormat="1" ht="39" customHeight="1" x14ac:dyDescent="0.25">
      <c r="A21" s="94" t="s">
        <v>162</v>
      </c>
      <c r="B21" s="95" t="s">
        <v>137</v>
      </c>
      <c r="C21" s="95" t="s">
        <v>152</v>
      </c>
      <c r="D21" s="300" t="s">
        <v>147</v>
      </c>
      <c r="E21" s="301"/>
    </row>
    <row r="22" spans="1:5" s="69" customFormat="1" ht="36.75" customHeight="1" x14ac:dyDescent="0.25">
      <c r="A22" s="94" t="s">
        <v>163</v>
      </c>
      <c r="B22" s="95" t="s">
        <v>137</v>
      </c>
      <c r="C22" s="95" t="s">
        <v>153</v>
      </c>
      <c r="D22" s="300" t="s">
        <v>147</v>
      </c>
      <c r="E22" s="301"/>
    </row>
    <row r="23" spans="1:5" s="69" customFormat="1" ht="40.5" customHeight="1" x14ac:dyDescent="0.25">
      <c r="A23" s="94" t="s">
        <v>120</v>
      </c>
      <c r="B23" s="95" t="s">
        <v>137</v>
      </c>
      <c r="C23" s="95">
        <v>1005</v>
      </c>
      <c r="D23" s="300" t="s">
        <v>147</v>
      </c>
      <c r="E23" s="301"/>
    </row>
    <row r="24" spans="1:5" s="69" customFormat="1" ht="46.5" customHeight="1" x14ac:dyDescent="0.25">
      <c r="A24" s="94" t="s">
        <v>166</v>
      </c>
      <c r="B24" s="95" t="s">
        <v>137</v>
      </c>
      <c r="C24" s="95" t="s">
        <v>154</v>
      </c>
      <c r="D24" s="300" t="s">
        <v>147</v>
      </c>
      <c r="E24" s="301"/>
    </row>
    <row r="25" spans="1:5" s="69" customFormat="1" ht="33.75" customHeight="1" x14ac:dyDescent="0.25">
      <c r="A25" s="94" t="s">
        <v>161</v>
      </c>
      <c r="B25" s="95" t="s">
        <v>137</v>
      </c>
      <c r="C25" s="95" t="s">
        <v>155</v>
      </c>
      <c r="D25" s="300" t="s">
        <v>147</v>
      </c>
      <c r="E25" s="301"/>
    </row>
    <row r="26" spans="1:5" s="69" customFormat="1" ht="39" customHeight="1" x14ac:dyDescent="0.25">
      <c r="A26" s="94" t="s">
        <v>171</v>
      </c>
      <c r="B26" s="95" t="s">
        <v>137</v>
      </c>
      <c r="C26" s="95">
        <v>1084</v>
      </c>
      <c r="D26" s="300" t="s">
        <v>147</v>
      </c>
      <c r="E26" s="301"/>
    </row>
    <row r="27" spans="1:5" s="69" customFormat="1" ht="33.75" customHeight="1" x14ac:dyDescent="0.25">
      <c r="A27" s="97" t="s">
        <v>119</v>
      </c>
      <c r="B27" s="95" t="s">
        <v>137</v>
      </c>
      <c r="C27" s="95">
        <v>1000</v>
      </c>
      <c r="D27" s="300" t="s">
        <v>147</v>
      </c>
      <c r="E27" s="301"/>
    </row>
    <row r="28" spans="1:5" ht="18.75" x14ac:dyDescent="0.3">
      <c r="A28" s="50"/>
      <c r="B28" s="50"/>
      <c r="C28" s="50"/>
      <c r="D28" s="50"/>
      <c r="E28" s="50"/>
    </row>
    <row r="29" spans="1:5" s="28" customFormat="1" ht="18.75" x14ac:dyDescent="0.3">
      <c r="A29" s="30" t="s">
        <v>187</v>
      </c>
      <c r="B29" s="50"/>
      <c r="C29" s="50"/>
      <c r="D29" s="50"/>
      <c r="E29" s="50"/>
    </row>
    <row r="30" spans="1:5" s="28" customFormat="1" ht="18.75" x14ac:dyDescent="0.3">
      <c r="A30" s="50"/>
      <c r="B30" s="50"/>
      <c r="C30" s="50"/>
      <c r="D30" s="50"/>
      <c r="E30" s="50"/>
    </row>
    <row r="31" spans="1:5" s="28" customFormat="1" ht="18.75" x14ac:dyDescent="0.3">
      <c r="A31" s="51"/>
      <c r="B31" s="50"/>
      <c r="C31" s="50"/>
      <c r="D31" s="50"/>
      <c r="E31" s="50"/>
    </row>
    <row r="32" spans="1:5" s="28" customFormat="1" ht="18.75" x14ac:dyDescent="0.3">
      <c r="A32" s="51"/>
      <c r="B32" s="50"/>
      <c r="C32" s="173" t="s">
        <v>178</v>
      </c>
      <c r="D32" s="50"/>
      <c r="E32" s="50"/>
    </row>
    <row r="33" spans="1:5" ht="18.75" x14ac:dyDescent="0.3">
      <c r="B33" s="30"/>
      <c r="C33" s="303"/>
      <c r="D33" s="303"/>
      <c r="E33" s="303"/>
    </row>
    <row r="34" spans="1:5" ht="18.75" x14ac:dyDescent="0.3">
      <c r="A34" s="30"/>
      <c r="B34" s="30"/>
      <c r="C34" s="30"/>
      <c r="D34" s="30"/>
      <c r="E34" s="30"/>
    </row>
    <row r="37" spans="1:5" x14ac:dyDescent="0.25">
      <c r="A37" s="28"/>
      <c r="C37" s="28"/>
      <c r="D37" s="28"/>
    </row>
    <row r="40" spans="1:5" ht="63.75" customHeight="1" x14ac:dyDescent="0.25">
      <c r="A40" s="28"/>
      <c r="C40" s="28"/>
      <c r="D40" s="28"/>
    </row>
    <row r="41" spans="1:5" ht="18.75" x14ac:dyDescent="0.3">
      <c r="A41" s="281" t="s">
        <v>63</v>
      </c>
      <c r="B41" s="302"/>
      <c r="C41" s="302"/>
      <c r="D41" s="282"/>
      <c r="E41" s="31"/>
    </row>
    <row r="42" spans="1:5" ht="18.75" x14ac:dyDescent="0.25">
      <c r="A42" s="278" t="str">
        <f>+A3</f>
        <v>Dirección Administrativa</v>
      </c>
      <c r="B42" s="279"/>
      <c r="C42" s="279"/>
      <c r="D42" s="280"/>
      <c r="E42" s="32"/>
    </row>
    <row r="43" spans="1:5" ht="18.75" x14ac:dyDescent="0.3">
      <c r="A43" s="52" t="str">
        <f>+A4</f>
        <v>Horario de Atención: 7:00 a 15:00 hrs.</v>
      </c>
      <c r="B43" s="52"/>
      <c r="C43" s="281" t="s">
        <v>141</v>
      </c>
      <c r="D43" s="282"/>
      <c r="E43" s="33"/>
    </row>
    <row r="44" spans="1:5" ht="18.75" x14ac:dyDescent="0.3">
      <c r="A44" s="283" t="s">
        <v>140</v>
      </c>
      <c r="B44" s="284"/>
      <c r="C44" s="284"/>
      <c r="D44" s="285"/>
      <c r="E44" s="34"/>
    </row>
    <row r="45" spans="1:5" ht="18.75" x14ac:dyDescent="0.3">
      <c r="A45" s="283" t="str">
        <f>A6</f>
        <v>Director (a): Adela de los Angeles Robles Rosales</v>
      </c>
      <c r="B45" s="284"/>
      <c r="C45" s="284"/>
      <c r="D45" s="285"/>
      <c r="E45" s="34"/>
    </row>
    <row r="46" spans="1:5" ht="18.75" x14ac:dyDescent="0.3">
      <c r="A46" s="286" t="str">
        <f>+A7</f>
        <v>Responsable de Actualización de la información: Hortencia Margarita Diaz Alvarez</v>
      </c>
      <c r="B46" s="287"/>
      <c r="C46" s="287"/>
      <c r="D46" s="288"/>
      <c r="E46" s="34"/>
    </row>
    <row r="47" spans="1:5" ht="18.75" x14ac:dyDescent="0.3">
      <c r="A47" s="283" t="str">
        <f>+A8</f>
        <v>Mes de Actualización: Febrero 2021</v>
      </c>
      <c r="B47" s="284"/>
      <c r="C47" s="284"/>
      <c r="D47" s="285"/>
      <c r="E47" s="34"/>
    </row>
    <row r="48" spans="1:5" ht="18.75" x14ac:dyDescent="0.3">
      <c r="A48" s="283" t="s">
        <v>72</v>
      </c>
      <c r="B48" s="284"/>
      <c r="C48" s="284"/>
      <c r="D48" s="285"/>
      <c r="E48" s="34"/>
    </row>
    <row r="49" spans="1:5" ht="29.25" customHeight="1" x14ac:dyDescent="0.25">
      <c r="A49" s="278" t="s">
        <v>74</v>
      </c>
      <c r="B49" s="279"/>
      <c r="C49" s="279"/>
      <c r="D49" s="280"/>
      <c r="E49" s="32"/>
    </row>
    <row r="50" spans="1:5" ht="23.25" customHeight="1" x14ac:dyDescent="0.3">
      <c r="A50" s="89" t="s">
        <v>19</v>
      </c>
      <c r="B50" s="89" t="s">
        <v>75</v>
      </c>
      <c r="C50" s="89" t="s">
        <v>21</v>
      </c>
      <c r="D50" s="89" t="s">
        <v>52</v>
      </c>
    </row>
    <row r="51" spans="1:5" s="54" customFormat="1" ht="45" x14ac:dyDescent="0.25">
      <c r="A51" s="90" t="s">
        <v>164</v>
      </c>
      <c r="B51" s="53" t="s">
        <v>76</v>
      </c>
      <c r="C51" s="85" t="s">
        <v>190</v>
      </c>
      <c r="D51" s="95" t="s">
        <v>183</v>
      </c>
    </row>
    <row r="52" spans="1:5" s="54" customFormat="1" ht="57" customHeight="1" x14ac:dyDescent="0.25">
      <c r="A52" s="90" t="s">
        <v>164</v>
      </c>
      <c r="B52" s="53" t="s">
        <v>123</v>
      </c>
      <c r="C52" s="85" t="s">
        <v>188</v>
      </c>
      <c r="D52" s="95" t="s">
        <v>183</v>
      </c>
    </row>
    <row r="53" spans="1:5" s="54" customFormat="1" ht="60" customHeight="1" x14ac:dyDescent="0.25">
      <c r="A53" s="90" t="s">
        <v>164</v>
      </c>
      <c r="B53" s="53" t="s">
        <v>124</v>
      </c>
      <c r="C53" s="85" t="s">
        <v>189</v>
      </c>
      <c r="D53" s="95" t="s">
        <v>183</v>
      </c>
    </row>
    <row r="54" spans="1:5" s="54" customFormat="1" ht="63" customHeight="1" x14ac:dyDescent="0.25">
      <c r="A54" s="90" t="s">
        <v>164</v>
      </c>
      <c r="B54" s="53" t="s">
        <v>125</v>
      </c>
      <c r="C54" s="85" t="s">
        <v>191</v>
      </c>
      <c r="D54" s="95" t="s">
        <v>183</v>
      </c>
    </row>
    <row r="55" spans="1:5" s="54" customFormat="1" ht="60.75" customHeight="1" x14ac:dyDescent="0.25">
      <c r="A55" s="90" t="s">
        <v>164</v>
      </c>
      <c r="B55" s="53" t="s">
        <v>126</v>
      </c>
      <c r="C55" s="85" t="s">
        <v>194</v>
      </c>
      <c r="D55" s="95" t="s">
        <v>183</v>
      </c>
    </row>
    <row r="56" spans="1:5" s="54" customFormat="1" ht="45" x14ac:dyDescent="0.25">
      <c r="A56" s="90" t="s">
        <v>164</v>
      </c>
      <c r="B56" s="53" t="s">
        <v>127</v>
      </c>
      <c r="C56" s="85" t="s">
        <v>192</v>
      </c>
      <c r="D56" s="95" t="s">
        <v>183</v>
      </c>
    </row>
    <row r="57" spans="1:5" s="54" customFormat="1" ht="60" x14ac:dyDescent="0.25">
      <c r="A57" s="90" t="s">
        <v>164</v>
      </c>
      <c r="B57" s="53" t="s">
        <v>128</v>
      </c>
      <c r="C57" s="85" t="s">
        <v>193</v>
      </c>
      <c r="D57" s="95" t="s">
        <v>183</v>
      </c>
    </row>
    <row r="58" spans="1:5" s="54" customFormat="1" ht="30" x14ac:dyDescent="0.25">
      <c r="A58" s="90" t="s">
        <v>164</v>
      </c>
      <c r="B58" s="53" t="s">
        <v>129</v>
      </c>
      <c r="C58" s="85" t="s">
        <v>158</v>
      </c>
      <c r="D58" s="95" t="s">
        <v>183</v>
      </c>
    </row>
    <row r="59" spans="1:5" s="54" customFormat="1" ht="29.25" customHeight="1" x14ac:dyDescent="0.25">
      <c r="A59" s="277" t="s">
        <v>184</v>
      </c>
      <c r="B59" s="277"/>
      <c r="C59" s="277"/>
      <c r="D59" s="277"/>
    </row>
    <row r="60" spans="1:5" s="54" customFormat="1" ht="33.75" customHeight="1" x14ac:dyDescent="0.25">
      <c r="A60" s="276" t="s">
        <v>202</v>
      </c>
      <c r="B60" s="276"/>
      <c r="C60" s="276"/>
      <c r="D60" s="276"/>
    </row>
    <row r="61" spans="1:5" s="54" customFormat="1" ht="18.75" x14ac:dyDescent="0.25">
      <c r="A61" s="55"/>
      <c r="B61" s="55"/>
      <c r="C61" s="56"/>
      <c r="D61" s="55"/>
    </row>
    <row r="62" spans="1:5" s="28" customFormat="1" ht="18.75" x14ac:dyDescent="0.3">
      <c r="A62" s="30" t="s">
        <v>187</v>
      </c>
      <c r="B62" s="50"/>
      <c r="C62" s="50"/>
      <c r="D62" s="50"/>
      <c r="E62" s="50"/>
    </row>
    <row r="63" spans="1:5" s="28" customFormat="1" ht="18.75" x14ac:dyDescent="0.3">
      <c r="A63" s="50"/>
      <c r="B63" s="50"/>
      <c r="C63" s="50"/>
      <c r="D63" s="50"/>
      <c r="E63" s="50"/>
    </row>
    <row r="64" spans="1:5" s="28" customFormat="1" ht="18.75" x14ac:dyDescent="0.3">
      <c r="A64" s="51"/>
      <c r="B64" s="50"/>
      <c r="C64" s="50"/>
      <c r="D64" s="50"/>
      <c r="E64" s="50"/>
    </row>
    <row r="65" spans="1:4" s="28" customFormat="1" ht="18.75" x14ac:dyDescent="0.3">
      <c r="A65" s="51"/>
      <c r="B65" s="30" t="s">
        <v>179</v>
      </c>
      <c r="C65" s="50"/>
      <c r="D65" s="50"/>
    </row>
    <row r="66" spans="1:4" ht="18.75" x14ac:dyDescent="0.3">
      <c r="A66" s="30"/>
      <c r="B66" s="30"/>
      <c r="C66" s="30"/>
      <c r="D66" s="30"/>
    </row>
    <row r="67" spans="1:4" ht="18.75" x14ac:dyDescent="0.3">
      <c r="A67" s="30"/>
      <c r="B67" s="30"/>
      <c r="C67" s="30"/>
      <c r="D67" s="30"/>
    </row>
    <row r="68" spans="1:4" ht="18.75" x14ac:dyDescent="0.3">
      <c r="A68" s="30"/>
      <c r="B68" s="30"/>
      <c r="C68" s="30"/>
      <c r="D68" s="30"/>
    </row>
    <row r="69" spans="1:4" ht="18.75" x14ac:dyDescent="0.3">
      <c r="A69" s="30"/>
      <c r="B69" s="30"/>
      <c r="C69" s="30"/>
      <c r="D69" s="30"/>
    </row>
    <row r="70" spans="1:4" ht="18.75" x14ac:dyDescent="0.3">
      <c r="A70" s="30"/>
      <c r="B70" s="30"/>
      <c r="C70" s="30"/>
      <c r="D70" s="30"/>
    </row>
    <row r="71" spans="1:4" ht="18.75" x14ac:dyDescent="0.3">
      <c r="A71" s="30"/>
      <c r="B71" s="30"/>
      <c r="C71" s="30"/>
      <c r="D71" s="30"/>
    </row>
  </sheetData>
  <mergeCells count="38">
    <mergeCell ref="D16:E16"/>
    <mergeCell ref="D17:E17"/>
    <mergeCell ref="D21:E21"/>
    <mergeCell ref="D18:E18"/>
    <mergeCell ref="A42:D42"/>
    <mergeCell ref="A41:D41"/>
    <mergeCell ref="D19:E19"/>
    <mergeCell ref="D22:E22"/>
    <mergeCell ref="D23:E23"/>
    <mergeCell ref="D24:E24"/>
    <mergeCell ref="D25:E25"/>
    <mergeCell ref="D20:E20"/>
    <mergeCell ref="D26:E26"/>
    <mergeCell ref="D27:E27"/>
    <mergeCell ref="C33:E33"/>
    <mergeCell ref="D11:E11"/>
    <mergeCell ref="D12:E12"/>
    <mergeCell ref="D13:E13"/>
    <mergeCell ref="D14:E14"/>
    <mergeCell ref="D15:E15"/>
    <mergeCell ref="A2:E2"/>
    <mergeCell ref="A3:E3"/>
    <mergeCell ref="A5:E5"/>
    <mergeCell ref="A10:E10"/>
    <mergeCell ref="A9:E9"/>
    <mergeCell ref="A8:E8"/>
    <mergeCell ref="A7:E7"/>
    <mergeCell ref="A6:E6"/>
    <mergeCell ref="A4:D4"/>
    <mergeCell ref="A60:D60"/>
    <mergeCell ref="A59:D59"/>
    <mergeCell ref="A49:D49"/>
    <mergeCell ref="C43:D43"/>
    <mergeCell ref="A44:D44"/>
    <mergeCell ref="A45:D45"/>
    <mergeCell ref="A46:D46"/>
    <mergeCell ref="A47:D47"/>
    <mergeCell ref="A48:D48"/>
  </mergeCells>
  <printOptions horizontalCentered="1"/>
  <pageMargins left="0.23622047244094491" right="0.23622047244094491" top="0.74803149606299213" bottom="0.74803149606299213" header="0.31496062992125984" footer="0.31496062992125984"/>
  <pageSetup scale="70" orientation="portrait" r:id="rId1"/>
  <rowBreaks count="1" manualBreakCount="1">
    <brk id="38" max="16383"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C000"/>
    <pageSetUpPr fitToPage="1"/>
  </sheetPr>
  <dimension ref="A1:L25"/>
  <sheetViews>
    <sheetView topLeftCell="A4" zoomScale="80" zoomScaleNormal="80" workbookViewId="0">
      <selection activeCell="A22" sqref="A22:B22"/>
    </sheetView>
  </sheetViews>
  <sheetFormatPr baseColWidth="10" defaultRowHeight="15" x14ac:dyDescent="0.25"/>
  <cols>
    <col min="1" max="1" width="11.42578125" style="28"/>
    <col min="2" max="2" width="12.7109375" customWidth="1"/>
    <col min="3" max="3" width="16.42578125" customWidth="1"/>
    <col min="4" max="4" width="15.28515625" customWidth="1"/>
    <col min="5" max="6" width="30.7109375" customWidth="1"/>
    <col min="7" max="7" width="16" customWidth="1"/>
    <col min="8" max="8" width="20.7109375" customWidth="1"/>
    <col min="9" max="9" width="16.7109375" customWidth="1"/>
  </cols>
  <sheetData>
    <row r="1" spans="1:9" s="28" customFormat="1" ht="67.5" customHeight="1" x14ac:dyDescent="0.25">
      <c r="A1" s="46"/>
      <c r="B1" s="47"/>
      <c r="C1" s="47"/>
      <c r="D1" s="47"/>
      <c r="E1" s="47"/>
      <c r="F1" s="47"/>
      <c r="G1" s="47"/>
      <c r="H1" s="47"/>
      <c r="I1" s="48"/>
    </row>
    <row r="2" spans="1:9" ht="18.75" x14ac:dyDescent="0.25">
      <c r="A2" s="406" t="s">
        <v>63</v>
      </c>
      <c r="B2" s="406"/>
      <c r="C2" s="406"/>
      <c r="D2" s="406"/>
      <c r="E2" s="406"/>
      <c r="F2" s="406"/>
      <c r="G2" s="406"/>
      <c r="H2" s="406"/>
      <c r="I2" s="406"/>
    </row>
    <row r="3" spans="1:9" ht="18.75" x14ac:dyDescent="0.25">
      <c r="A3" s="406" t="str">
        <f>+'Numeral 2'!A3:E3</f>
        <v>Dirección Administrativa</v>
      </c>
      <c r="B3" s="406"/>
      <c r="C3" s="406"/>
      <c r="D3" s="406"/>
      <c r="E3" s="406"/>
      <c r="F3" s="406"/>
      <c r="G3" s="406"/>
      <c r="H3" s="406"/>
      <c r="I3" s="406"/>
    </row>
    <row r="4" spans="1:9" ht="15.75" customHeight="1" x14ac:dyDescent="0.25">
      <c r="A4" s="407" t="s">
        <v>180</v>
      </c>
      <c r="B4" s="407"/>
      <c r="C4" s="407"/>
      <c r="D4" s="407"/>
      <c r="E4" s="407"/>
      <c r="F4" s="407" t="s">
        <v>138</v>
      </c>
      <c r="G4" s="407"/>
      <c r="H4" s="407"/>
      <c r="I4" s="407"/>
    </row>
    <row r="5" spans="1:9" ht="15.75" x14ac:dyDescent="0.25">
      <c r="A5" s="404" t="s">
        <v>140</v>
      </c>
      <c r="B5" s="404"/>
      <c r="C5" s="404"/>
      <c r="D5" s="404"/>
      <c r="E5" s="404"/>
      <c r="F5" s="404"/>
      <c r="G5" s="404"/>
      <c r="H5" s="404"/>
      <c r="I5" s="404"/>
    </row>
    <row r="6" spans="1:9" ht="15.75" x14ac:dyDescent="0.25">
      <c r="A6" s="404" t="str">
        <f>+'Numeral 2'!A6:E6</f>
        <v>Director (a): Adela de los Angeles Robles Rosales</v>
      </c>
      <c r="B6" s="404"/>
      <c r="C6" s="404"/>
      <c r="D6" s="404"/>
      <c r="E6" s="404"/>
      <c r="F6" s="404"/>
      <c r="G6" s="404"/>
      <c r="H6" s="404"/>
      <c r="I6" s="404"/>
    </row>
    <row r="7" spans="1:9" ht="15.75" x14ac:dyDescent="0.25">
      <c r="A7" s="446" t="str">
        <f>+'Numeral 2'!A7:E7</f>
        <v>Responsable de Actualización de la información: Hortencia Margarita Diaz Alvarez</v>
      </c>
      <c r="B7" s="446"/>
      <c r="C7" s="446"/>
      <c r="D7" s="446"/>
      <c r="E7" s="446"/>
      <c r="F7" s="446"/>
      <c r="G7" s="446"/>
      <c r="H7" s="446"/>
      <c r="I7" s="446"/>
    </row>
    <row r="8" spans="1:9" ht="15.75" x14ac:dyDescent="0.25">
      <c r="A8" s="404" t="str">
        <f>+'Numeral 19 Administración'!A8:I8</f>
        <v>Mes de Actualización: Febrero 2021</v>
      </c>
      <c r="B8" s="404"/>
      <c r="C8" s="404"/>
      <c r="D8" s="404"/>
      <c r="E8" s="404"/>
      <c r="F8" s="404"/>
      <c r="G8" s="404"/>
      <c r="H8" s="404"/>
      <c r="I8" s="404"/>
    </row>
    <row r="9" spans="1:9" ht="15.75" x14ac:dyDescent="0.25">
      <c r="A9" s="404" t="s">
        <v>114</v>
      </c>
      <c r="B9" s="404"/>
      <c r="C9" s="404"/>
      <c r="D9" s="404"/>
      <c r="E9" s="404"/>
      <c r="F9" s="404"/>
      <c r="G9" s="404"/>
      <c r="H9" s="404"/>
      <c r="I9" s="404"/>
    </row>
    <row r="10" spans="1:9" ht="31.5" customHeight="1" x14ac:dyDescent="0.35">
      <c r="A10" s="405" t="s">
        <v>59</v>
      </c>
      <c r="B10" s="405"/>
      <c r="C10" s="405"/>
      <c r="D10" s="405"/>
      <c r="E10" s="405"/>
      <c r="F10" s="405"/>
      <c r="G10" s="405"/>
      <c r="H10" s="405"/>
      <c r="I10" s="405"/>
    </row>
    <row r="11" spans="1:9" ht="38.25" customHeight="1" x14ac:dyDescent="0.25">
      <c r="A11" s="106" t="s">
        <v>22</v>
      </c>
      <c r="B11" s="107" t="s">
        <v>46</v>
      </c>
      <c r="C11" s="107" t="s">
        <v>51</v>
      </c>
      <c r="D11" s="107" t="s">
        <v>47</v>
      </c>
      <c r="E11" s="107" t="s">
        <v>50</v>
      </c>
      <c r="F11" s="107" t="s">
        <v>48</v>
      </c>
      <c r="G11" s="107" t="s">
        <v>49</v>
      </c>
      <c r="H11" s="107" t="s">
        <v>15</v>
      </c>
      <c r="I11" s="108" t="s">
        <v>34</v>
      </c>
    </row>
    <row r="12" spans="1:9" s="28" customFormat="1" x14ac:dyDescent="0.25">
      <c r="A12" s="65"/>
      <c r="B12" s="66"/>
      <c r="C12" s="66"/>
      <c r="D12" s="66"/>
      <c r="E12" s="66"/>
      <c r="F12" s="66"/>
      <c r="G12" s="66"/>
      <c r="H12" s="66"/>
      <c r="I12" s="67"/>
    </row>
    <row r="13" spans="1:9" s="28" customFormat="1" x14ac:dyDescent="0.25">
      <c r="A13" s="65"/>
      <c r="B13" s="66"/>
      <c r="C13" s="66"/>
      <c r="D13" s="66"/>
      <c r="E13" s="66"/>
      <c r="F13" s="66"/>
      <c r="G13" s="66"/>
      <c r="H13" s="66"/>
      <c r="I13" s="67"/>
    </row>
    <row r="14" spans="1:9" s="28" customFormat="1" ht="38.25" customHeight="1" x14ac:dyDescent="0.25">
      <c r="A14" s="443" t="s">
        <v>130</v>
      </c>
      <c r="B14" s="444"/>
      <c r="C14" s="444"/>
      <c r="D14" s="444"/>
      <c r="E14" s="444"/>
      <c r="F14" s="444"/>
      <c r="G14" s="444"/>
      <c r="H14" s="444"/>
      <c r="I14" s="445"/>
    </row>
    <row r="15" spans="1:9" s="54" customFormat="1" ht="15.75" x14ac:dyDescent="0.25">
      <c r="A15" s="57"/>
      <c r="B15" s="58"/>
      <c r="C15" s="59"/>
      <c r="D15" s="60"/>
      <c r="E15" s="63"/>
      <c r="F15" s="61"/>
      <c r="G15" s="62"/>
      <c r="H15" s="64"/>
      <c r="I15" s="60"/>
    </row>
    <row r="16" spans="1:9" s="28" customFormat="1" x14ac:dyDescent="0.25">
      <c r="A16" s="127"/>
      <c r="B16" s="33"/>
      <c r="C16" s="33"/>
      <c r="D16" s="33"/>
      <c r="E16" s="33"/>
      <c r="F16" s="33"/>
      <c r="G16" s="33"/>
      <c r="H16" s="33"/>
      <c r="I16" s="128"/>
    </row>
    <row r="17" spans="1:12" s="28" customFormat="1" x14ac:dyDescent="0.25">
      <c r="A17" s="127"/>
      <c r="B17" s="33"/>
      <c r="C17" s="33"/>
      <c r="D17" s="33"/>
      <c r="E17" s="33"/>
      <c r="F17" s="33"/>
      <c r="G17" s="33"/>
      <c r="H17" s="33"/>
      <c r="I17" s="128"/>
    </row>
    <row r="18" spans="1:12" s="28" customFormat="1" x14ac:dyDescent="0.25">
      <c r="A18" s="127"/>
      <c r="B18" s="33"/>
      <c r="C18" s="33"/>
      <c r="D18" s="33"/>
      <c r="E18" s="33"/>
      <c r="F18" s="33"/>
      <c r="G18" s="33"/>
      <c r="H18" s="33"/>
      <c r="I18" s="128"/>
    </row>
    <row r="19" spans="1:12" s="28" customFormat="1" x14ac:dyDescent="0.25">
      <c r="A19" s="127"/>
      <c r="B19" s="33"/>
      <c r="C19" s="33"/>
      <c r="D19" s="33"/>
      <c r="E19" s="33"/>
      <c r="F19" s="33"/>
      <c r="G19" s="33"/>
      <c r="H19" s="33"/>
      <c r="I19" s="128"/>
    </row>
    <row r="20" spans="1:12" s="28" customFormat="1" x14ac:dyDescent="0.25">
      <c r="A20" s="127"/>
      <c r="B20" s="33"/>
      <c r="C20" s="33"/>
      <c r="D20" s="33"/>
      <c r="E20" s="33"/>
      <c r="F20" s="33"/>
      <c r="G20" s="33"/>
      <c r="H20" s="33"/>
      <c r="I20" s="128"/>
      <c r="L20" s="33"/>
    </row>
    <row r="21" spans="1:12" s="28" customFormat="1" x14ac:dyDescent="0.25">
      <c r="A21" s="127"/>
      <c r="B21" s="33"/>
      <c r="C21" s="33"/>
      <c r="D21" s="33"/>
      <c r="E21" s="33"/>
      <c r="F21" s="33"/>
      <c r="G21" s="33"/>
      <c r="H21" s="33"/>
      <c r="I21" s="128"/>
      <c r="L21" s="33"/>
    </row>
    <row r="22" spans="1:12" s="100" customFormat="1" ht="15.75" x14ac:dyDescent="0.25">
      <c r="A22" s="442" t="s">
        <v>71</v>
      </c>
      <c r="B22" s="431"/>
      <c r="C22" s="99"/>
      <c r="D22" s="101"/>
      <c r="E22" s="99"/>
      <c r="F22" s="410" t="s">
        <v>181</v>
      </c>
      <c r="G22" s="410"/>
      <c r="H22" s="101"/>
      <c r="I22" s="102"/>
      <c r="J22" s="101"/>
      <c r="K22" s="101"/>
      <c r="L22" s="101"/>
    </row>
    <row r="23" spans="1:12" s="100" customFormat="1" ht="15.75" x14ac:dyDescent="0.25">
      <c r="A23" s="123"/>
      <c r="B23" s="124"/>
      <c r="C23" s="125"/>
      <c r="D23" s="125"/>
      <c r="E23" s="125"/>
      <c r="F23" s="441"/>
      <c r="G23" s="441"/>
      <c r="H23" s="124"/>
      <c r="I23" s="126"/>
      <c r="J23" s="101"/>
      <c r="K23" s="101"/>
      <c r="L23" s="101"/>
    </row>
    <row r="24" spans="1:12" s="28" customFormat="1" x14ac:dyDescent="0.25">
      <c r="L24" s="33"/>
    </row>
    <row r="25" spans="1:12" x14ac:dyDescent="0.25">
      <c r="L25" s="33"/>
    </row>
  </sheetData>
  <mergeCells count="14">
    <mergeCell ref="F23:G23"/>
    <mergeCell ref="A22:B22"/>
    <mergeCell ref="A14:I14"/>
    <mergeCell ref="A3:I3"/>
    <mergeCell ref="A2:I2"/>
    <mergeCell ref="F4:I4"/>
    <mergeCell ref="A10:I10"/>
    <mergeCell ref="A9:I9"/>
    <mergeCell ref="A8:I8"/>
    <mergeCell ref="A7:I7"/>
    <mergeCell ref="A6:I6"/>
    <mergeCell ref="A5:I5"/>
    <mergeCell ref="A4:E4"/>
    <mergeCell ref="F22:G22"/>
  </mergeCells>
  <printOptions horizontalCentered="1"/>
  <pageMargins left="0.70866141732283472" right="0.70866141732283472" top="0.74803149606299213" bottom="0.74803149606299213" header="0.31496062992125984" footer="0.31496062992125984"/>
  <pageSetup scale="71" fitToHeight="3"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C000"/>
  </sheetPr>
  <dimension ref="A1:K31"/>
  <sheetViews>
    <sheetView view="pageBreakPreview" topLeftCell="A19" zoomScaleNormal="100" zoomScaleSheetLayoutView="100" workbookViewId="0">
      <selection activeCell="A27" sqref="A27:H27"/>
    </sheetView>
  </sheetViews>
  <sheetFormatPr baseColWidth="10" defaultRowHeight="15" x14ac:dyDescent="0.25"/>
  <cols>
    <col min="1" max="1" width="10.85546875" bestFit="1" customWidth="1"/>
    <col min="2" max="2" width="40.7109375" customWidth="1"/>
    <col min="3" max="3" width="19.85546875" style="28" bestFit="1" customWidth="1"/>
    <col min="4" max="4" width="11.28515625" bestFit="1" customWidth="1"/>
    <col min="5" max="5" width="12" bestFit="1" customWidth="1"/>
    <col min="6" max="6" width="14.85546875" customWidth="1"/>
    <col min="7" max="7" width="10.28515625" style="28" bestFit="1" customWidth="1"/>
    <col min="8" max="8" width="17.7109375" customWidth="1"/>
    <col min="9" max="9" width="11" customWidth="1"/>
  </cols>
  <sheetData>
    <row r="1" spans="1:9" ht="61.5" customHeight="1" x14ac:dyDescent="0.25">
      <c r="A1" s="404"/>
      <c r="B1" s="404"/>
      <c r="C1" s="404"/>
      <c r="D1" s="404"/>
      <c r="E1" s="404"/>
      <c r="F1" s="404"/>
      <c r="G1" s="404"/>
      <c r="H1" s="404"/>
      <c r="I1" s="404"/>
    </row>
    <row r="2" spans="1:9" ht="15.75" x14ac:dyDescent="0.25">
      <c r="A2" s="457" t="s">
        <v>63</v>
      </c>
      <c r="B2" s="457"/>
      <c r="C2" s="457"/>
      <c r="D2" s="457"/>
      <c r="E2" s="457"/>
      <c r="F2" s="457"/>
      <c r="G2" s="457"/>
      <c r="H2" s="457"/>
      <c r="I2" s="457"/>
    </row>
    <row r="3" spans="1:9" ht="15.75" customHeight="1" x14ac:dyDescent="0.25">
      <c r="A3" s="458" t="str">
        <f>+'Numeral 2'!A3:E3</f>
        <v>Dirección Administrativa</v>
      </c>
      <c r="B3" s="458"/>
      <c r="C3" s="458"/>
      <c r="D3" s="458"/>
      <c r="E3" s="458"/>
      <c r="F3" s="458"/>
      <c r="G3" s="458"/>
      <c r="H3" s="458"/>
      <c r="I3" s="458"/>
    </row>
    <row r="4" spans="1:9" ht="16.5" customHeight="1" x14ac:dyDescent="0.25">
      <c r="A4" s="407" t="s">
        <v>180</v>
      </c>
      <c r="B4" s="407"/>
      <c r="C4" s="407"/>
      <c r="D4" s="407"/>
      <c r="E4" s="407"/>
      <c r="F4" s="407"/>
      <c r="G4" s="404" t="s">
        <v>138</v>
      </c>
      <c r="H4" s="404"/>
      <c r="I4" s="404"/>
    </row>
    <row r="5" spans="1:9" ht="15.75" x14ac:dyDescent="0.25">
      <c r="A5" s="404" t="s">
        <v>140</v>
      </c>
      <c r="B5" s="404"/>
      <c r="C5" s="404"/>
      <c r="D5" s="404"/>
      <c r="E5" s="404"/>
      <c r="F5" s="404"/>
      <c r="G5" s="404"/>
      <c r="H5" s="404"/>
      <c r="I5" s="404"/>
    </row>
    <row r="6" spans="1:9" ht="15.75" x14ac:dyDescent="0.25">
      <c r="A6" s="404" t="str">
        <f>+'Numeral 2'!A6:E6</f>
        <v>Director (a): Adela de los Angeles Robles Rosales</v>
      </c>
      <c r="B6" s="404"/>
      <c r="C6" s="404"/>
      <c r="D6" s="404"/>
      <c r="E6" s="404"/>
      <c r="F6" s="404"/>
      <c r="G6" s="404"/>
      <c r="H6" s="404"/>
      <c r="I6" s="404"/>
    </row>
    <row r="7" spans="1:9" ht="15.75" x14ac:dyDescent="0.25">
      <c r="A7" s="446" t="str">
        <f>+'Numeral 2'!A7:E7</f>
        <v>Responsable de Actualización de la información: Hortencia Margarita Diaz Alvarez</v>
      </c>
      <c r="B7" s="446"/>
      <c r="C7" s="446"/>
      <c r="D7" s="446"/>
      <c r="E7" s="446"/>
      <c r="F7" s="446"/>
      <c r="G7" s="446"/>
      <c r="H7" s="446"/>
      <c r="I7" s="446"/>
    </row>
    <row r="8" spans="1:9" ht="15.75" x14ac:dyDescent="0.25">
      <c r="A8" s="404" t="str">
        <f>+'Numeral 20 Administración'!A8:I8</f>
        <v>Mes de Actualización: Febrero 2021</v>
      </c>
      <c r="B8" s="404"/>
      <c r="C8" s="404"/>
      <c r="D8" s="404"/>
      <c r="E8" s="404"/>
      <c r="F8" s="404"/>
      <c r="G8" s="404"/>
      <c r="H8" s="404"/>
      <c r="I8" s="404"/>
    </row>
    <row r="9" spans="1:9" ht="15.75" x14ac:dyDescent="0.25">
      <c r="A9" s="404" t="s">
        <v>115</v>
      </c>
      <c r="B9" s="404"/>
      <c r="C9" s="404"/>
      <c r="D9" s="404"/>
      <c r="E9" s="404"/>
      <c r="F9" s="404"/>
      <c r="G9" s="404"/>
      <c r="H9" s="404"/>
      <c r="I9" s="404"/>
    </row>
    <row r="10" spans="1:9" ht="21" x14ac:dyDescent="0.35">
      <c r="A10" s="405" t="s">
        <v>159</v>
      </c>
      <c r="B10" s="405"/>
      <c r="C10" s="405"/>
      <c r="D10" s="405"/>
      <c r="E10" s="405"/>
      <c r="F10" s="405"/>
      <c r="G10" s="405"/>
      <c r="H10" s="405"/>
      <c r="I10" s="405"/>
    </row>
    <row r="11" spans="1:9" s="28" customFormat="1" ht="30" x14ac:dyDescent="0.25">
      <c r="A11" s="109" t="s">
        <v>35</v>
      </c>
      <c r="B11" s="109" t="s">
        <v>45</v>
      </c>
      <c r="C11" s="109" t="s">
        <v>44</v>
      </c>
      <c r="D11" s="109" t="s">
        <v>31</v>
      </c>
      <c r="E11" s="109" t="s">
        <v>36</v>
      </c>
      <c r="F11" s="109" t="s">
        <v>86</v>
      </c>
      <c r="G11" s="455" t="s">
        <v>37</v>
      </c>
      <c r="H11" s="455"/>
      <c r="I11" s="109" t="s">
        <v>38</v>
      </c>
    </row>
    <row r="12" spans="1:9" s="174" customFormat="1" ht="15" customHeight="1" x14ac:dyDescent="0.25">
      <c r="A12" s="449">
        <v>44235</v>
      </c>
      <c r="B12" s="451" t="s">
        <v>209</v>
      </c>
      <c r="C12" s="178">
        <v>1</v>
      </c>
      <c r="D12" s="177">
        <f>[1]FEBRERO!$G$12</f>
        <v>5131.3500000000004</v>
      </c>
      <c r="E12" s="453">
        <f>D12+D13+D14</f>
        <v>7211.47</v>
      </c>
      <c r="F12" s="454">
        <v>111</v>
      </c>
      <c r="G12" s="456" t="str">
        <f>[1]FEBRERO!$D$12</f>
        <v>EMPRESA ELECTRICA DE GUATEMALA SOCIEDAD ANONIMA</v>
      </c>
      <c r="H12" s="456"/>
      <c r="I12" s="454">
        <f>[1]FEBRERO!$E$12</f>
        <v>326445</v>
      </c>
    </row>
    <row r="13" spans="1:9" s="174" customFormat="1" ht="15.75" customHeight="1" x14ac:dyDescent="0.25">
      <c r="A13" s="450"/>
      <c r="B13" s="452"/>
      <c r="C13" s="189">
        <v>1</v>
      </c>
      <c r="D13" s="177">
        <f>[1]FEBRERO!$G$13</f>
        <v>1942.33</v>
      </c>
      <c r="E13" s="453"/>
      <c r="F13" s="454"/>
      <c r="G13" s="456"/>
      <c r="H13" s="456"/>
      <c r="I13" s="454"/>
    </row>
    <row r="14" spans="1:9" s="174" customFormat="1" x14ac:dyDescent="0.25">
      <c r="A14" s="226">
        <v>44246</v>
      </c>
      <c r="B14" s="452"/>
      <c r="C14" s="178">
        <v>1</v>
      </c>
      <c r="D14" s="177">
        <f>[1]FEBRERO!$G$14</f>
        <v>137.79</v>
      </c>
      <c r="E14" s="453"/>
      <c r="F14" s="454"/>
      <c r="G14" s="456"/>
      <c r="H14" s="456"/>
      <c r="I14" s="454"/>
    </row>
    <row r="15" spans="1:9" s="54" customFormat="1" ht="38.25" x14ac:dyDescent="0.25">
      <c r="A15" s="229">
        <v>44246</v>
      </c>
      <c r="B15" s="223" t="s">
        <v>210</v>
      </c>
      <c r="C15" s="189">
        <v>1</v>
      </c>
      <c r="D15" s="177">
        <f>[1]FEBRERO!$G$18</f>
        <v>2549.0700000000002</v>
      </c>
      <c r="E15" s="224">
        <f>+D15</f>
        <v>2549.0700000000002</v>
      </c>
      <c r="F15" s="225">
        <v>112</v>
      </c>
      <c r="G15" s="447" t="str">
        <f>[1]FEBRERO!$D$18</f>
        <v>EMPRESA MUNICIPAL DE AGUA DE LA CIUDAD DE GUATEMALA</v>
      </c>
      <c r="H15" s="448"/>
      <c r="I15" s="225">
        <f>[1]FEBRERO!$E$18</f>
        <v>3306518</v>
      </c>
    </row>
    <row r="16" spans="1:9" s="54" customFormat="1" ht="24.75" customHeight="1" x14ac:dyDescent="0.25">
      <c r="A16" s="449">
        <v>44231</v>
      </c>
      <c r="B16" s="465" t="s">
        <v>213</v>
      </c>
      <c r="C16" s="178">
        <v>1</v>
      </c>
      <c r="D16" s="177">
        <f>[1]FEBRERO!$G$15</f>
        <v>2559.41</v>
      </c>
      <c r="E16" s="453">
        <f>+D16+D17+D18</f>
        <v>2773.41</v>
      </c>
      <c r="F16" s="454">
        <v>113</v>
      </c>
      <c r="G16" s="456" t="str">
        <f>[1]FEBRERO!$D$15</f>
        <v>TELECOMUNICACIONES DE GUATEMALA  SOCIEDAD ANONIMA</v>
      </c>
      <c r="H16" s="456"/>
      <c r="I16" s="454">
        <f>[1]FEBRERO!$E$17</f>
        <v>9929290</v>
      </c>
    </row>
    <row r="17" spans="1:11" s="54" customFormat="1" ht="24.75" customHeight="1" x14ac:dyDescent="0.25">
      <c r="A17" s="464"/>
      <c r="B17" s="465"/>
      <c r="C17" s="178">
        <v>1</v>
      </c>
      <c r="D17" s="177">
        <f>[1]FEBRERO!$G$17</f>
        <v>159</v>
      </c>
      <c r="E17" s="453"/>
      <c r="F17" s="454"/>
      <c r="G17" s="456"/>
      <c r="H17" s="456"/>
      <c r="I17" s="454"/>
    </row>
    <row r="18" spans="1:11" s="54" customFormat="1" ht="24.75" customHeight="1" x14ac:dyDescent="0.25">
      <c r="A18" s="450"/>
      <c r="B18" s="465"/>
      <c r="C18" s="178">
        <v>1</v>
      </c>
      <c r="D18" s="177">
        <f>[1]FEBRERO!$G$16</f>
        <v>55</v>
      </c>
      <c r="E18" s="453"/>
      <c r="F18" s="454"/>
      <c r="G18" s="456"/>
      <c r="H18" s="456"/>
      <c r="I18" s="454"/>
    </row>
    <row r="19" spans="1:11" s="54" customFormat="1" ht="66" customHeight="1" x14ac:dyDescent="0.25">
      <c r="A19" s="179">
        <v>44243</v>
      </c>
      <c r="B19" s="180" t="s">
        <v>201</v>
      </c>
      <c r="C19" s="178">
        <v>1</v>
      </c>
      <c r="D19" s="177">
        <f>[1]FEBRERO!$G$9</f>
        <v>1446.9</v>
      </c>
      <c r="E19" s="181">
        <f>+D19</f>
        <v>1446.9</v>
      </c>
      <c r="F19" s="178">
        <v>113</v>
      </c>
      <c r="G19" s="456" t="str">
        <f>[1]FEBRERO!$D$9</f>
        <v>COMUNICACIONES METROPOLITANAS CABLECOLOR  SOCIEDAD ANONIMA</v>
      </c>
      <c r="H19" s="456"/>
      <c r="I19" s="178">
        <f>[1]FEBRERO!$E$9</f>
        <v>81510780</v>
      </c>
      <c r="K19" s="190"/>
    </row>
    <row r="20" spans="1:11" s="54" customFormat="1" ht="43.5" customHeight="1" x14ac:dyDescent="0.25">
      <c r="A20" s="204">
        <v>44228</v>
      </c>
      <c r="B20" s="273" t="s">
        <v>214</v>
      </c>
      <c r="C20" s="275">
        <v>1</v>
      </c>
      <c r="D20" s="177">
        <f>[1]FEBRERO!$G$19</f>
        <v>150</v>
      </c>
      <c r="E20" s="274">
        <f>+D20</f>
        <v>150</v>
      </c>
      <c r="F20" s="275">
        <v>115</v>
      </c>
      <c r="G20" s="456" t="str">
        <f>[1]FEBRERO!$D$19</f>
        <v>ARREAGA JIMENEZ OSCAR RENE</v>
      </c>
      <c r="H20" s="456"/>
      <c r="I20" s="275">
        <f>[1]FEBRERO!$E$19</f>
        <v>2529416</v>
      </c>
    </row>
    <row r="21" spans="1:11" s="54" customFormat="1" ht="63.75" x14ac:dyDescent="0.25">
      <c r="A21" s="204">
        <v>44239</v>
      </c>
      <c r="B21" s="273" t="s">
        <v>215</v>
      </c>
      <c r="C21" s="275">
        <v>1</v>
      </c>
      <c r="D21" s="177">
        <f>[1]FEBRERO!$G$10</f>
        <v>4000</v>
      </c>
      <c r="E21" s="274">
        <f>+D21</f>
        <v>4000</v>
      </c>
      <c r="F21" s="275">
        <v>153</v>
      </c>
      <c r="G21" s="456" t="str">
        <f>[1]FEBRERO!$D$10</f>
        <v>RICOH DE GUATEMALA  SOCIEDAD ANONIMA</v>
      </c>
      <c r="H21" s="456"/>
      <c r="I21" s="275">
        <f>[1]FEBRERO!$E$10</f>
        <v>4925343</v>
      </c>
    </row>
    <row r="22" spans="1:11" s="54" customFormat="1" ht="63.75" x14ac:dyDescent="0.25">
      <c r="A22" s="204">
        <v>44239</v>
      </c>
      <c r="B22" s="273" t="s">
        <v>215</v>
      </c>
      <c r="C22" s="228">
        <v>1</v>
      </c>
      <c r="D22" s="177">
        <f>[1]FEBRERO!$G$11</f>
        <v>4000</v>
      </c>
      <c r="E22" s="227">
        <f>+D22</f>
        <v>4000</v>
      </c>
      <c r="F22" s="228">
        <v>153</v>
      </c>
      <c r="G22" s="456" t="str">
        <f>[1]FEBRERO!$D$11</f>
        <v>RICOH DE GUATEMALA  SOCIEDAD ANONIMA</v>
      </c>
      <c r="H22" s="456"/>
      <c r="I22" s="228">
        <f>[1]FEBRERO!$E$11</f>
        <v>4925343</v>
      </c>
    </row>
    <row r="23" spans="1:11" s="28" customFormat="1" ht="30" customHeight="1" x14ac:dyDescent="0.25">
      <c r="A23" s="460" t="s">
        <v>156</v>
      </c>
      <c r="B23" s="461"/>
      <c r="C23" s="461"/>
      <c r="D23" s="462"/>
      <c r="E23" s="157">
        <f>SUM(E12:E22)</f>
        <v>22130.85</v>
      </c>
      <c r="F23" s="463"/>
      <c r="G23" s="463"/>
      <c r="H23" s="463"/>
      <c r="I23" s="463"/>
    </row>
    <row r="24" spans="1:11" s="28" customFormat="1" x14ac:dyDescent="0.25">
      <c r="A24" s="127"/>
      <c r="B24" s="33"/>
      <c r="C24" s="33"/>
      <c r="D24" s="33"/>
      <c r="E24" s="33"/>
      <c r="F24" s="33"/>
      <c r="G24" s="33"/>
      <c r="H24" s="33"/>
      <c r="I24" s="48"/>
    </row>
    <row r="25" spans="1:11" s="28" customFormat="1" x14ac:dyDescent="0.25">
      <c r="A25" s="127"/>
      <c r="B25" s="33"/>
      <c r="C25" s="33"/>
      <c r="D25" s="33"/>
      <c r="E25" s="175"/>
      <c r="F25" s="33"/>
      <c r="G25" s="33"/>
      <c r="H25" s="33"/>
      <c r="I25" s="128"/>
    </row>
    <row r="26" spans="1:11" s="28" customFormat="1" x14ac:dyDescent="0.25">
      <c r="A26" s="127"/>
      <c r="B26" s="33"/>
      <c r="C26" s="33"/>
      <c r="D26" s="33"/>
      <c r="E26" s="176"/>
      <c r="F26" s="33"/>
      <c r="G26" s="33"/>
      <c r="H26" s="33"/>
      <c r="I26" s="128"/>
    </row>
    <row r="27" spans="1:11" s="152" customFormat="1" ht="15.75" x14ac:dyDescent="0.25">
      <c r="A27" s="171" t="s">
        <v>71</v>
      </c>
      <c r="B27" s="165"/>
      <c r="C27" s="169"/>
      <c r="D27" s="170"/>
      <c r="E27" s="169"/>
      <c r="F27" s="466" t="s">
        <v>181</v>
      </c>
      <c r="G27" s="466"/>
      <c r="H27" s="466"/>
      <c r="I27" s="153"/>
    </row>
    <row r="28" spans="1:11" s="152" customFormat="1" ht="15.75" x14ac:dyDescent="0.25">
      <c r="A28" s="154"/>
      <c r="B28" s="172"/>
      <c r="C28" s="155"/>
      <c r="D28" s="155"/>
      <c r="E28" s="155"/>
      <c r="F28" s="459"/>
      <c r="G28" s="459"/>
      <c r="H28" s="459"/>
      <c r="I28" s="156"/>
    </row>
    <row r="29" spans="1:11" x14ac:dyDescent="0.25">
      <c r="G29"/>
    </row>
    <row r="30" spans="1:11" x14ac:dyDescent="0.25">
      <c r="G30"/>
    </row>
    <row r="31" spans="1:11" x14ac:dyDescent="0.25">
      <c r="G31"/>
    </row>
  </sheetData>
  <mergeCells count="33">
    <mergeCell ref="F28:H28"/>
    <mergeCell ref="A23:D23"/>
    <mergeCell ref="F23:I23"/>
    <mergeCell ref="A16:A18"/>
    <mergeCell ref="B16:B18"/>
    <mergeCell ref="E16:E18"/>
    <mergeCell ref="F16:F18"/>
    <mergeCell ref="I16:I18"/>
    <mergeCell ref="F27:H27"/>
    <mergeCell ref="G16:H18"/>
    <mergeCell ref="G19:H19"/>
    <mergeCell ref="G22:H22"/>
    <mergeCell ref="G20:H20"/>
    <mergeCell ref="G21:H21"/>
    <mergeCell ref="A1:I1"/>
    <mergeCell ref="A2:I2"/>
    <mergeCell ref="A3:I3"/>
    <mergeCell ref="A5:I5"/>
    <mergeCell ref="A6:I6"/>
    <mergeCell ref="A4:F4"/>
    <mergeCell ref="G4:I4"/>
    <mergeCell ref="G15:H15"/>
    <mergeCell ref="A12:A13"/>
    <mergeCell ref="A7:I7"/>
    <mergeCell ref="A8:I8"/>
    <mergeCell ref="A10:I10"/>
    <mergeCell ref="A9:I9"/>
    <mergeCell ref="B12:B14"/>
    <mergeCell ref="E12:E14"/>
    <mergeCell ref="F12:F14"/>
    <mergeCell ref="I12:I14"/>
    <mergeCell ref="G11:H11"/>
    <mergeCell ref="G12:H14"/>
  </mergeCells>
  <printOptions horizontalCentered="1"/>
  <pageMargins left="0.70866141732283472" right="0.70866141732283472" top="0.74803149606299213" bottom="0.74803149606299213" header="0.31496062992125984" footer="0.31496062992125984"/>
  <pageSetup scale="7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27"/>
  <sheetViews>
    <sheetView zoomScale="90" zoomScaleNormal="90" workbookViewId="0">
      <selection activeCell="C21" sqref="C21"/>
    </sheetView>
  </sheetViews>
  <sheetFormatPr baseColWidth="10" defaultRowHeight="15" x14ac:dyDescent="0.25"/>
  <cols>
    <col min="1" max="1" width="6.28515625" customWidth="1"/>
    <col min="2" max="2" width="31.28515625" customWidth="1"/>
    <col min="3" max="3" width="20.42578125" customWidth="1"/>
    <col min="4" max="4" width="22.85546875" customWidth="1"/>
    <col min="5" max="5" width="18.28515625" customWidth="1"/>
    <col min="6" max="6" width="13.85546875" customWidth="1"/>
    <col min="8" max="8" width="16.42578125" customWidth="1"/>
    <col min="9" max="9" width="22.28515625" customWidth="1"/>
  </cols>
  <sheetData>
    <row r="1" spans="1:9" s="28" customFormat="1" ht="95.25" customHeight="1" x14ac:dyDescent="0.25">
      <c r="A1" s="304"/>
      <c r="B1" s="304"/>
    </row>
    <row r="2" spans="1:9" ht="18.75" x14ac:dyDescent="0.25">
      <c r="A2" s="278" t="s">
        <v>63</v>
      </c>
      <c r="B2" s="279"/>
      <c r="C2" s="279"/>
      <c r="D2" s="279"/>
      <c r="E2" s="279"/>
      <c r="F2" s="279"/>
      <c r="G2" s="279"/>
      <c r="H2" s="279"/>
      <c r="I2" s="280"/>
    </row>
    <row r="3" spans="1:9" ht="18.75" x14ac:dyDescent="0.25">
      <c r="A3" s="278" t="s">
        <v>68</v>
      </c>
      <c r="B3" s="279"/>
      <c r="C3" s="279"/>
      <c r="D3" s="279"/>
      <c r="E3" s="279"/>
      <c r="F3" s="279"/>
      <c r="G3" s="279"/>
      <c r="H3" s="279"/>
      <c r="I3" s="280"/>
    </row>
    <row r="4" spans="1:9" ht="15.75" customHeight="1" x14ac:dyDescent="0.25">
      <c r="A4" s="312" t="s">
        <v>64</v>
      </c>
      <c r="B4" s="313"/>
      <c r="C4" s="314"/>
      <c r="D4" s="312" t="s">
        <v>65</v>
      </c>
      <c r="E4" s="313"/>
      <c r="F4" s="313"/>
      <c r="G4" s="313"/>
      <c r="H4" s="313"/>
      <c r="I4" s="314"/>
    </row>
    <row r="5" spans="1:9" ht="15.75" x14ac:dyDescent="0.25">
      <c r="A5" s="305" t="s">
        <v>66</v>
      </c>
      <c r="B5" s="306"/>
      <c r="C5" s="306"/>
      <c r="D5" s="306"/>
      <c r="E5" s="306"/>
      <c r="F5" s="306"/>
      <c r="G5" s="306"/>
      <c r="H5" s="306"/>
      <c r="I5" s="307"/>
    </row>
    <row r="6" spans="1:9" ht="15.75" x14ac:dyDescent="0.25">
      <c r="A6" s="305" t="s">
        <v>60</v>
      </c>
      <c r="B6" s="306"/>
      <c r="C6" s="306"/>
      <c r="D6" s="306"/>
      <c r="E6" s="306"/>
      <c r="F6" s="306"/>
      <c r="G6" s="306"/>
      <c r="H6" s="306"/>
      <c r="I6" s="307"/>
    </row>
    <row r="7" spans="1:9" ht="15.75" x14ac:dyDescent="0.25">
      <c r="A7" s="305" t="s">
        <v>61</v>
      </c>
      <c r="B7" s="306"/>
      <c r="C7" s="306"/>
      <c r="D7" s="306"/>
      <c r="E7" s="306"/>
      <c r="F7" s="306"/>
      <c r="G7" s="306"/>
      <c r="H7" s="306"/>
      <c r="I7" s="307"/>
    </row>
    <row r="8" spans="1:9" ht="15.75" x14ac:dyDescent="0.25">
      <c r="A8" s="305" t="s">
        <v>67</v>
      </c>
      <c r="B8" s="306"/>
      <c r="C8" s="306"/>
      <c r="D8" s="306"/>
      <c r="E8" s="306"/>
      <c r="F8" s="306"/>
      <c r="G8" s="306"/>
      <c r="H8" s="306"/>
      <c r="I8" s="307"/>
    </row>
    <row r="9" spans="1:9" ht="15.75" x14ac:dyDescent="0.25">
      <c r="A9" s="309" t="s">
        <v>62</v>
      </c>
      <c r="B9" s="310"/>
      <c r="C9" s="310"/>
      <c r="D9" s="310"/>
      <c r="E9" s="310"/>
      <c r="F9" s="310"/>
      <c r="G9" s="310"/>
      <c r="H9" s="310"/>
      <c r="I9" s="311"/>
    </row>
    <row r="10" spans="1:9" ht="15.75" x14ac:dyDescent="0.25">
      <c r="A10" s="20"/>
      <c r="B10" s="20"/>
      <c r="C10" s="20"/>
      <c r="D10" s="20"/>
      <c r="E10" s="20"/>
      <c r="F10" s="20"/>
      <c r="G10" s="20"/>
      <c r="H10" s="20"/>
      <c r="I10" s="20"/>
    </row>
    <row r="11" spans="1:9" ht="21" customHeight="1" thickBot="1" x14ac:dyDescent="0.4">
      <c r="A11" s="308" t="s">
        <v>77</v>
      </c>
      <c r="B11" s="308"/>
      <c r="C11" s="308"/>
      <c r="D11" s="308"/>
      <c r="E11" s="308"/>
      <c r="F11" s="308"/>
      <c r="G11" s="308"/>
      <c r="H11" s="308"/>
      <c r="I11" s="308"/>
    </row>
    <row r="12" spans="1:9" ht="32.1" customHeight="1" thickBot="1" x14ac:dyDescent="0.3">
      <c r="A12" s="24" t="s">
        <v>22</v>
      </c>
      <c r="B12" s="26" t="s">
        <v>40</v>
      </c>
      <c r="C12" s="25" t="s">
        <v>23</v>
      </c>
      <c r="D12" s="25" t="s">
        <v>24</v>
      </c>
      <c r="E12" s="22" t="s">
        <v>53</v>
      </c>
      <c r="F12" s="22" t="s">
        <v>78</v>
      </c>
      <c r="G12" s="25" t="s">
        <v>20</v>
      </c>
      <c r="H12" s="22" t="s">
        <v>25</v>
      </c>
      <c r="I12" s="23" t="s">
        <v>26</v>
      </c>
    </row>
    <row r="13" spans="1:9" x14ac:dyDescent="0.25">
      <c r="A13" s="5"/>
      <c r="B13" s="6"/>
      <c r="C13" s="6"/>
      <c r="D13" s="6"/>
      <c r="E13" s="6"/>
      <c r="F13" s="6"/>
      <c r="G13" s="6"/>
      <c r="H13" s="6"/>
      <c r="I13" s="7"/>
    </row>
    <row r="14" spans="1:9" x14ac:dyDescent="0.25">
      <c r="A14" s="8"/>
      <c r="B14" s="1"/>
      <c r="C14" s="1"/>
      <c r="D14" s="1"/>
      <c r="E14" s="1"/>
      <c r="F14" s="1"/>
      <c r="G14" s="1"/>
      <c r="H14" s="1"/>
      <c r="I14" s="2"/>
    </row>
    <row r="15" spans="1:9" x14ac:dyDescent="0.25">
      <c r="A15" s="8"/>
      <c r="B15" s="1"/>
      <c r="C15" s="1"/>
      <c r="D15" s="1"/>
      <c r="E15" s="1"/>
      <c r="F15" s="1"/>
      <c r="G15" s="1"/>
      <c r="H15" s="1"/>
      <c r="I15" s="2"/>
    </row>
    <row r="16" spans="1:9" x14ac:dyDescent="0.25">
      <c r="A16" s="8"/>
      <c r="B16" s="1"/>
      <c r="C16" s="1"/>
      <c r="D16" s="1"/>
      <c r="E16" s="1"/>
      <c r="F16" s="1"/>
      <c r="G16" s="1"/>
      <c r="H16" s="1"/>
      <c r="I16" s="2"/>
    </row>
    <row r="17" spans="1:9" x14ac:dyDescent="0.25">
      <c r="A17" s="8"/>
      <c r="B17" s="1"/>
      <c r="C17" s="1"/>
      <c r="D17" s="1"/>
      <c r="E17" s="1"/>
      <c r="F17" s="1"/>
      <c r="G17" s="1"/>
      <c r="H17" s="1"/>
      <c r="I17" s="2"/>
    </row>
    <row r="18" spans="1:9" x14ac:dyDescent="0.25">
      <c r="A18" s="8"/>
      <c r="B18" s="1"/>
      <c r="C18" s="1"/>
      <c r="D18" s="1"/>
      <c r="E18" s="1"/>
      <c r="F18" s="1"/>
      <c r="G18" s="1"/>
      <c r="H18" s="1"/>
      <c r="I18" s="2"/>
    </row>
    <row r="19" spans="1:9" x14ac:dyDescent="0.25">
      <c r="A19" s="8"/>
      <c r="B19" s="1"/>
      <c r="C19" s="1"/>
      <c r="D19" s="1"/>
      <c r="E19" s="1"/>
      <c r="F19" s="1"/>
      <c r="G19" s="1"/>
      <c r="H19" s="1"/>
      <c r="I19" s="2"/>
    </row>
    <row r="20" spans="1:9" x14ac:dyDescent="0.25">
      <c r="A20" s="8"/>
      <c r="B20" s="1"/>
      <c r="C20" s="1"/>
      <c r="D20" s="1"/>
      <c r="E20" s="1"/>
      <c r="F20" s="1"/>
      <c r="G20" s="1"/>
      <c r="H20" s="1"/>
      <c r="I20" s="2"/>
    </row>
    <row r="21" spans="1:9" x14ac:dyDescent="0.25">
      <c r="A21" s="8"/>
      <c r="B21" s="1"/>
      <c r="C21" s="1"/>
      <c r="D21" s="1"/>
      <c r="E21" s="1"/>
      <c r="F21" s="1"/>
      <c r="G21" s="1"/>
      <c r="H21" s="1"/>
      <c r="I21" s="2"/>
    </row>
    <row r="22" spans="1:9" x14ac:dyDescent="0.25">
      <c r="A22" s="8"/>
      <c r="B22" s="1"/>
      <c r="C22" s="1"/>
      <c r="D22" s="1"/>
      <c r="E22" s="1"/>
      <c r="F22" s="1"/>
      <c r="G22" s="1"/>
      <c r="H22" s="1"/>
      <c r="I22" s="2"/>
    </row>
    <row r="23" spans="1:9" x14ac:dyDescent="0.25">
      <c r="A23" s="8"/>
      <c r="B23" s="1"/>
      <c r="C23" s="1"/>
      <c r="D23" s="1"/>
      <c r="E23" s="1"/>
      <c r="F23" s="1"/>
      <c r="G23" s="1"/>
      <c r="H23" s="1"/>
      <c r="I23" s="2"/>
    </row>
    <row r="25" spans="1:9" x14ac:dyDescent="0.25">
      <c r="B25" t="s">
        <v>69</v>
      </c>
    </row>
    <row r="27" spans="1:9" x14ac:dyDescent="0.25">
      <c r="B27" t="s">
        <v>71</v>
      </c>
      <c r="E27" t="s">
        <v>70</v>
      </c>
    </row>
  </sheetData>
  <mergeCells count="11">
    <mergeCell ref="A2:I2"/>
    <mergeCell ref="A1:B1"/>
    <mergeCell ref="A3:I3"/>
    <mergeCell ref="A5:I5"/>
    <mergeCell ref="A11:I11"/>
    <mergeCell ref="A9:I9"/>
    <mergeCell ref="A6:I6"/>
    <mergeCell ref="A7:I7"/>
    <mergeCell ref="A8:I8"/>
    <mergeCell ref="A4:C4"/>
    <mergeCell ref="D4:I4"/>
  </mergeCells>
  <printOptions horizontalCentered="1"/>
  <pageMargins left="0.19685039370078741" right="0.19685039370078741" top="0.39370078740157483" bottom="0.39370078740157483" header="0.31496062992125984" footer="0.31496062992125984"/>
  <pageSetup paperSize="258" scale="8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57"/>
  <sheetViews>
    <sheetView zoomScale="70" zoomScaleNormal="70" workbookViewId="0">
      <selection activeCell="Q15" sqref="Q15"/>
    </sheetView>
  </sheetViews>
  <sheetFormatPr baseColWidth="10" defaultRowHeight="15" x14ac:dyDescent="0.25"/>
  <cols>
    <col min="1" max="1" width="3.7109375" customWidth="1"/>
    <col min="2" max="2" width="11.85546875" customWidth="1"/>
    <col min="3" max="3" width="24.7109375" customWidth="1"/>
    <col min="4" max="4" width="18.7109375" customWidth="1"/>
    <col min="5" max="5" width="18.140625" customWidth="1"/>
    <col min="6" max="7" width="10.7109375" customWidth="1"/>
    <col min="8" max="8" width="16.5703125" style="28" customWidth="1"/>
    <col min="9" max="9" width="12.140625" style="28" customWidth="1"/>
    <col min="10" max="10" width="16.42578125" customWidth="1"/>
    <col min="11" max="11" width="15.42578125" customWidth="1"/>
    <col min="12" max="12" width="15.5703125" customWidth="1"/>
    <col min="13" max="13" width="18.140625" customWidth="1"/>
    <col min="14" max="16" width="10.7109375" customWidth="1"/>
  </cols>
  <sheetData>
    <row r="1" spans="1:16" s="28" customFormat="1" ht="84" customHeight="1" x14ac:dyDescent="0.25">
      <c r="A1" s="42"/>
      <c r="B1" s="42"/>
      <c r="C1" s="42"/>
    </row>
    <row r="2" spans="1:16" ht="18.75" x14ac:dyDescent="0.25">
      <c r="A2" s="316" t="s">
        <v>63</v>
      </c>
      <c r="B2" s="316"/>
      <c r="C2" s="316"/>
      <c r="D2" s="316"/>
      <c r="E2" s="316"/>
      <c r="F2" s="316"/>
      <c r="G2" s="316"/>
      <c r="H2" s="316"/>
      <c r="I2" s="316"/>
      <c r="J2" s="316"/>
      <c r="K2" s="316"/>
      <c r="L2" s="316"/>
      <c r="M2" s="316"/>
      <c r="N2" s="316"/>
      <c r="O2" s="316"/>
      <c r="P2" s="316"/>
    </row>
    <row r="3" spans="1:16" ht="18.75" x14ac:dyDescent="0.25">
      <c r="A3" s="278" t="s">
        <v>68</v>
      </c>
      <c r="B3" s="279"/>
      <c r="C3" s="279"/>
      <c r="D3" s="279"/>
      <c r="E3" s="279"/>
      <c r="F3" s="279"/>
      <c r="G3" s="279"/>
      <c r="H3" s="279"/>
      <c r="I3" s="279"/>
      <c r="J3" s="279"/>
      <c r="K3" s="279"/>
      <c r="L3" s="279"/>
      <c r="M3" s="279"/>
      <c r="N3" s="279"/>
      <c r="O3" s="279"/>
      <c r="P3" s="279"/>
    </row>
    <row r="4" spans="1:16" ht="15.75" customHeight="1" x14ac:dyDescent="0.25">
      <c r="A4" s="312" t="s">
        <v>64</v>
      </c>
      <c r="B4" s="313"/>
      <c r="C4" s="313"/>
      <c r="D4" s="313" t="s">
        <v>65</v>
      </c>
      <c r="E4" s="313"/>
      <c r="F4" s="313"/>
      <c r="G4" s="313"/>
      <c r="H4" s="313"/>
      <c r="I4" s="313"/>
      <c r="J4" s="313"/>
      <c r="K4" s="313"/>
      <c r="L4" s="313"/>
      <c r="M4" s="313"/>
      <c r="N4" s="313"/>
      <c r="O4" s="313"/>
      <c r="P4" s="313"/>
    </row>
    <row r="5" spans="1:16" ht="15.75" x14ac:dyDescent="0.25">
      <c r="A5" s="305" t="s">
        <v>66</v>
      </c>
      <c r="B5" s="306"/>
      <c r="C5" s="306"/>
      <c r="D5" s="306"/>
      <c r="E5" s="306"/>
      <c r="F5" s="306"/>
      <c r="G5" s="306"/>
      <c r="H5" s="306"/>
      <c r="I5" s="306"/>
      <c r="J5" s="306"/>
      <c r="K5" s="306"/>
      <c r="L5" s="306"/>
      <c r="M5" s="306"/>
      <c r="N5" s="306"/>
      <c r="O5" s="306"/>
      <c r="P5" s="306"/>
    </row>
    <row r="6" spans="1:16" ht="15.75" x14ac:dyDescent="0.25">
      <c r="A6" s="305" t="s">
        <v>73</v>
      </c>
      <c r="B6" s="306"/>
      <c r="C6" s="306"/>
      <c r="D6" s="306"/>
      <c r="E6" s="306"/>
      <c r="F6" s="306"/>
      <c r="G6" s="306"/>
      <c r="H6" s="306"/>
      <c r="I6" s="306"/>
      <c r="J6" s="306"/>
      <c r="K6" s="306"/>
      <c r="L6" s="306"/>
      <c r="M6" s="306"/>
      <c r="N6" s="306"/>
      <c r="O6" s="306"/>
      <c r="P6" s="306"/>
    </row>
    <row r="7" spans="1:16" ht="15.75" x14ac:dyDescent="0.25">
      <c r="A7" s="305" t="s">
        <v>61</v>
      </c>
      <c r="B7" s="306"/>
      <c r="C7" s="306"/>
      <c r="D7" s="306"/>
      <c r="E7" s="306"/>
      <c r="F7" s="306"/>
      <c r="G7" s="306"/>
      <c r="H7" s="306"/>
      <c r="I7" s="306"/>
      <c r="J7" s="306"/>
      <c r="K7" s="306"/>
      <c r="L7" s="306"/>
      <c r="M7" s="306"/>
      <c r="N7" s="306"/>
      <c r="O7" s="306"/>
      <c r="P7" s="306"/>
    </row>
    <row r="8" spans="1:16" ht="15.75" x14ac:dyDescent="0.25">
      <c r="A8" s="305" t="s">
        <v>67</v>
      </c>
      <c r="B8" s="306"/>
      <c r="C8" s="306"/>
      <c r="D8" s="306"/>
      <c r="E8" s="306"/>
      <c r="F8" s="306"/>
      <c r="G8" s="306"/>
      <c r="H8" s="306"/>
      <c r="I8" s="306"/>
      <c r="J8" s="306"/>
      <c r="K8" s="306"/>
      <c r="L8" s="306"/>
      <c r="M8" s="306"/>
      <c r="N8" s="306"/>
      <c r="O8" s="306"/>
      <c r="P8" s="306"/>
    </row>
    <row r="9" spans="1:16" ht="15.75" x14ac:dyDescent="0.25">
      <c r="A9" s="305" t="s">
        <v>87</v>
      </c>
      <c r="B9" s="306"/>
      <c r="C9" s="306"/>
      <c r="D9" s="306"/>
      <c r="E9" s="306"/>
      <c r="F9" s="306"/>
      <c r="G9" s="306"/>
      <c r="H9" s="306"/>
      <c r="I9" s="306"/>
      <c r="J9" s="306"/>
      <c r="K9" s="306"/>
      <c r="L9" s="306"/>
      <c r="M9" s="306"/>
      <c r="N9" s="306"/>
      <c r="O9" s="306"/>
      <c r="P9" s="306"/>
    </row>
    <row r="10" spans="1:16" ht="15.75" x14ac:dyDescent="0.25">
      <c r="A10" s="27"/>
      <c r="B10" s="27"/>
      <c r="C10" s="27"/>
      <c r="D10" s="27"/>
      <c r="E10" s="27"/>
      <c r="F10" s="27"/>
      <c r="G10" s="27"/>
      <c r="H10" s="27"/>
      <c r="I10" s="27"/>
      <c r="J10" s="27"/>
      <c r="K10" s="27"/>
      <c r="L10" s="27"/>
      <c r="M10" s="27"/>
      <c r="N10" s="27"/>
      <c r="O10" s="27"/>
      <c r="P10" s="27"/>
    </row>
    <row r="11" spans="1:16" ht="21" customHeight="1" thickBot="1" x14ac:dyDescent="0.3">
      <c r="A11" s="315" t="s">
        <v>57</v>
      </c>
      <c r="B11" s="315"/>
      <c r="C11" s="315"/>
      <c r="D11" s="315"/>
      <c r="E11" s="315"/>
      <c r="F11" s="315"/>
      <c r="G11" s="315"/>
      <c r="H11" s="315"/>
      <c r="I11" s="315"/>
      <c r="J11" s="315"/>
      <c r="K11" s="315"/>
      <c r="L11" s="315"/>
      <c r="M11" s="315"/>
      <c r="N11" s="315"/>
      <c r="O11" s="315"/>
      <c r="P11" s="315"/>
    </row>
    <row r="12" spans="1:16" s="21" customFormat="1" ht="48" customHeight="1" x14ac:dyDescent="0.25">
      <c r="A12" s="35" t="s">
        <v>27</v>
      </c>
      <c r="B12" s="36" t="s">
        <v>86</v>
      </c>
      <c r="C12" s="37" t="s">
        <v>40</v>
      </c>
      <c r="D12" s="36" t="s">
        <v>23</v>
      </c>
      <c r="E12" s="36" t="s">
        <v>24</v>
      </c>
      <c r="F12" s="38" t="s">
        <v>39</v>
      </c>
      <c r="G12" s="38" t="s">
        <v>79</v>
      </c>
      <c r="H12" s="38" t="s">
        <v>82</v>
      </c>
      <c r="I12" s="38" t="s">
        <v>80</v>
      </c>
      <c r="J12" s="38" t="s">
        <v>28</v>
      </c>
      <c r="K12" s="38" t="s">
        <v>83</v>
      </c>
      <c r="L12" s="38" t="s">
        <v>81</v>
      </c>
      <c r="M12" s="37" t="s">
        <v>29</v>
      </c>
      <c r="N12" s="37" t="s">
        <v>84</v>
      </c>
      <c r="O12" s="38" t="s">
        <v>39</v>
      </c>
      <c r="P12" s="38" t="s">
        <v>85</v>
      </c>
    </row>
    <row r="13" spans="1:16" x14ac:dyDescent="0.25">
      <c r="A13" s="8"/>
      <c r="B13" s="1"/>
      <c r="C13" s="1"/>
      <c r="D13" s="1"/>
      <c r="E13" s="1"/>
      <c r="F13" s="1"/>
      <c r="G13" s="1"/>
      <c r="H13" s="1"/>
      <c r="I13" s="1"/>
      <c r="J13" s="1"/>
      <c r="K13" s="1"/>
      <c r="L13" s="1"/>
      <c r="M13" s="1"/>
      <c r="N13" s="1"/>
      <c r="O13" s="1"/>
      <c r="P13" s="1"/>
    </row>
    <row r="14" spans="1:16" x14ac:dyDescent="0.25">
      <c r="A14" s="8"/>
      <c r="B14" s="1"/>
      <c r="C14" s="1"/>
      <c r="D14" s="1"/>
      <c r="E14" s="1"/>
      <c r="F14" s="1"/>
      <c r="G14" s="1"/>
      <c r="H14" s="1"/>
      <c r="I14" s="1"/>
      <c r="J14" s="1"/>
      <c r="K14" s="1"/>
      <c r="L14" s="1"/>
      <c r="M14" s="1"/>
      <c r="N14" s="1"/>
      <c r="O14" s="1"/>
      <c r="P14" s="1"/>
    </row>
    <row r="15" spans="1:16" x14ac:dyDescent="0.25">
      <c r="A15" s="8"/>
      <c r="B15" s="1"/>
      <c r="C15" s="1"/>
      <c r="D15" s="1"/>
      <c r="E15" s="1"/>
      <c r="F15" s="1"/>
      <c r="G15" s="1"/>
      <c r="H15" s="1"/>
      <c r="I15" s="1"/>
      <c r="J15" s="1"/>
      <c r="K15" s="1"/>
      <c r="L15" s="1"/>
      <c r="M15" s="1"/>
      <c r="N15" s="1"/>
      <c r="O15" s="1"/>
      <c r="P15" s="1"/>
    </row>
    <row r="16" spans="1:16" x14ac:dyDescent="0.25">
      <c r="A16" s="8"/>
      <c r="B16" s="1"/>
      <c r="C16" s="1"/>
      <c r="D16" s="1"/>
      <c r="E16" s="1"/>
      <c r="F16" s="1"/>
      <c r="G16" s="1"/>
      <c r="H16" s="1"/>
      <c r="I16" s="1"/>
      <c r="J16" s="1"/>
      <c r="K16" s="1"/>
      <c r="L16" s="1"/>
      <c r="M16" s="1"/>
      <c r="N16" s="1"/>
      <c r="O16" s="1"/>
      <c r="P16" s="1"/>
    </row>
    <row r="17" spans="1:16" x14ac:dyDescent="0.25">
      <c r="A17" s="8"/>
      <c r="B17" s="1"/>
      <c r="C17" s="1"/>
      <c r="D17" s="1"/>
      <c r="E17" s="1"/>
      <c r="F17" s="1"/>
      <c r="G17" s="1"/>
      <c r="H17" s="1"/>
      <c r="I17" s="1"/>
      <c r="J17" s="1"/>
      <c r="K17" s="1"/>
      <c r="L17" s="1"/>
      <c r="M17" s="1"/>
      <c r="N17" s="1"/>
      <c r="O17" s="1"/>
      <c r="P17" s="1"/>
    </row>
    <row r="18" spans="1:16" x14ac:dyDescent="0.25">
      <c r="A18" s="8"/>
      <c r="B18" s="1"/>
      <c r="C18" s="1"/>
      <c r="D18" s="1"/>
      <c r="E18" s="1"/>
      <c r="F18" s="1"/>
      <c r="G18" s="1"/>
      <c r="H18" s="1"/>
      <c r="I18" s="1"/>
      <c r="J18" s="1"/>
      <c r="K18" s="1"/>
      <c r="L18" s="1"/>
      <c r="M18" s="1"/>
      <c r="N18" s="1"/>
      <c r="O18" s="1"/>
      <c r="P18" s="1"/>
    </row>
    <row r="19" spans="1:16" x14ac:dyDescent="0.25">
      <c r="A19" s="8"/>
      <c r="B19" s="1"/>
      <c r="C19" s="1"/>
      <c r="D19" s="1"/>
      <c r="E19" s="1"/>
      <c r="F19" s="1"/>
      <c r="G19" s="1"/>
      <c r="H19" s="1"/>
      <c r="I19" s="1"/>
      <c r="J19" s="1"/>
      <c r="K19" s="1"/>
      <c r="L19" s="1"/>
      <c r="M19" s="1"/>
      <c r="N19" s="1"/>
      <c r="O19" s="1"/>
      <c r="P19" s="1"/>
    </row>
    <row r="20" spans="1:16" x14ac:dyDescent="0.25">
      <c r="A20" s="8"/>
      <c r="B20" s="1"/>
      <c r="C20" s="1"/>
      <c r="D20" s="1"/>
      <c r="E20" s="1"/>
      <c r="F20" s="1"/>
      <c r="G20" s="1"/>
      <c r="H20" s="1"/>
      <c r="I20" s="1"/>
      <c r="J20" s="1"/>
      <c r="K20" s="1"/>
      <c r="L20" s="1"/>
      <c r="M20" s="1"/>
      <c r="N20" s="1"/>
      <c r="O20" s="1"/>
      <c r="P20" s="1"/>
    </row>
    <row r="21" spans="1:16" x14ac:dyDescent="0.25">
      <c r="A21" s="8"/>
      <c r="B21" s="1"/>
      <c r="C21" s="1"/>
      <c r="D21" s="1"/>
      <c r="E21" s="1"/>
      <c r="F21" s="1"/>
      <c r="G21" s="1"/>
      <c r="H21" s="1"/>
      <c r="I21" s="1"/>
      <c r="J21" s="1"/>
      <c r="K21" s="1"/>
      <c r="L21" s="1"/>
      <c r="M21" s="1"/>
      <c r="N21" s="1"/>
      <c r="O21" s="1"/>
      <c r="P21" s="1"/>
    </row>
    <row r="22" spans="1:16" x14ac:dyDescent="0.25">
      <c r="A22" s="8"/>
      <c r="B22" s="1"/>
      <c r="C22" s="1"/>
      <c r="D22" s="1"/>
      <c r="E22" s="1"/>
      <c r="F22" s="1"/>
      <c r="G22" s="1"/>
      <c r="H22" s="1"/>
      <c r="I22" s="1"/>
      <c r="J22" s="1"/>
      <c r="K22" s="1"/>
      <c r="L22" s="1"/>
      <c r="M22" s="1"/>
      <c r="N22" s="1"/>
      <c r="O22" s="1"/>
      <c r="P22" s="1"/>
    </row>
    <row r="23" spans="1:16" x14ac:dyDescent="0.25">
      <c r="A23" s="8"/>
      <c r="B23" s="1"/>
      <c r="C23" s="1"/>
      <c r="D23" s="1"/>
      <c r="E23" s="1"/>
      <c r="F23" s="1"/>
      <c r="G23" s="1"/>
      <c r="H23" s="1"/>
      <c r="I23" s="1"/>
      <c r="J23" s="1"/>
      <c r="K23" s="1"/>
      <c r="L23" s="1"/>
      <c r="M23" s="1"/>
      <c r="N23" s="1"/>
      <c r="O23" s="1"/>
      <c r="P23" s="1"/>
    </row>
    <row r="24" spans="1:16" x14ac:dyDescent="0.25">
      <c r="A24" s="8"/>
      <c r="B24" s="1"/>
      <c r="C24" s="1"/>
      <c r="D24" s="1"/>
      <c r="E24" s="1"/>
      <c r="F24" s="1"/>
      <c r="G24" s="1"/>
      <c r="H24" s="1"/>
      <c r="I24" s="1"/>
      <c r="J24" s="1"/>
      <c r="K24" s="1"/>
      <c r="L24" s="1"/>
      <c r="M24" s="1"/>
      <c r="N24" s="1"/>
      <c r="O24" s="1"/>
      <c r="P24" s="1"/>
    </row>
    <row r="25" spans="1:16" x14ac:dyDescent="0.25">
      <c r="A25" s="8"/>
      <c r="B25" s="1"/>
      <c r="C25" s="1"/>
      <c r="D25" s="1"/>
      <c r="E25" s="1"/>
      <c r="F25" s="1"/>
      <c r="G25" s="1"/>
      <c r="H25" s="1"/>
      <c r="I25" s="1"/>
      <c r="J25" s="1"/>
      <c r="K25" s="1"/>
      <c r="L25" s="1"/>
      <c r="M25" s="1"/>
      <c r="N25" s="1"/>
      <c r="O25" s="1"/>
      <c r="P25" s="1"/>
    </row>
    <row r="26" spans="1:16" x14ac:dyDescent="0.25">
      <c r="A26" s="8"/>
      <c r="B26" s="1"/>
      <c r="C26" s="1"/>
      <c r="D26" s="1"/>
      <c r="E26" s="1"/>
      <c r="F26" s="1"/>
      <c r="G26" s="1"/>
      <c r="H26" s="1"/>
      <c r="I26" s="1"/>
      <c r="J26" s="1"/>
      <c r="K26" s="1"/>
      <c r="L26" s="1"/>
      <c r="M26" s="1"/>
      <c r="N26" s="1"/>
      <c r="O26" s="1"/>
      <c r="P26" s="1"/>
    </row>
    <row r="27" spans="1:16" x14ac:dyDescent="0.25">
      <c r="A27" s="8"/>
      <c r="B27" s="1"/>
      <c r="C27" s="1"/>
      <c r="D27" s="1"/>
      <c r="E27" s="1"/>
      <c r="F27" s="1"/>
      <c r="G27" s="1"/>
      <c r="H27" s="1"/>
      <c r="I27" s="1"/>
      <c r="J27" s="1"/>
      <c r="K27" s="1"/>
      <c r="L27" s="1"/>
      <c r="M27" s="1"/>
      <c r="N27" s="1"/>
      <c r="O27" s="1"/>
      <c r="P27" s="1"/>
    </row>
    <row r="28" spans="1:16" x14ac:dyDescent="0.25">
      <c r="A28" s="8"/>
      <c r="B28" s="1"/>
      <c r="C28" s="1"/>
      <c r="D28" s="1"/>
      <c r="E28" s="1"/>
      <c r="F28" s="1"/>
      <c r="G28" s="1"/>
      <c r="H28" s="1"/>
      <c r="I28" s="1"/>
      <c r="J28" s="1"/>
      <c r="K28" s="1"/>
      <c r="L28" s="1"/>
      <c r="M28" s="1"/>
      <c r="N28" s="1"/>
      <c r="O28" s="1"/>
      <c r="P28" s="1"/>
    </row>
    <row r="29" spans="1:16" x14ac:dyDescent="0.25">
      <c r="A29" s="8"/>
      <c r="B29" s="1"/>
      <c r="C29" s="1"/>
      <c r="D29" s="1"/>
      <c r="E29" s="1"/>
      <c r="F29" s="1"/>
      <c r="G29" s="1"/>
      <c r="H29" s="1"/>
      <c r="I29" s="1"/>
      <c r="J29" s="1"/>
      <c r="K29" s="1"/>
      <c r="L29" s="1"/>
      <c r="M29" s="1"/>
      <c r="N29" s="1"/>
      <c r="O29" s="1"/>
      <c r="P29" s="1"/>
    </row>
    <row r="30" spans="1:16" x14ac:dyDescent="0.25">
      <c r="A30" s="8"/>
      <c r="B30" s="1"/>
      <c r="C30" s="1"/>
      <c r="D30" s="1"/>
      <c r="E30" s="1"/>
      <c r="F30" s="1"/>
      <c r="G30" s="1"/>
      <c r="H30" s="1"/>
      <c r="I30" s="1"/>
      <c r="J30" s="1"/>
      <c r="K30" s="1"/>
      <c r="L30" s="1"/>
      <c r="M30" s="1"/>
      <c r="N30" s="1"/>
      <c r="O30" s="1"/>
      <c r="P30" s="1"/>
    </row>
    <row r="31" spans="1:16" x14ac:dyDescent="0.25">
      <c r="A31" s="8"/>
      <c r="B31" s="1"/>
      <c r="C31" s="1"/>
      <c r="D31" s="1"/>
      <c r="E31" s="1"/>
      <c r="F31" s="1"/>
      <c r="G31" s="1"/>
      <c r="H31" s="1"/>
      <c r="I31" s="1"/>
      <c r="J31" s="1"/>
      <c r="K31" s="1"/>
      <c r="L31" s="1"/>
      <c r="M31" s="1"/>
      <c r="N31" s="1"/>
      <c r="O31" s="1"/>
      <c r="P31" s="1"/>
    </row>
    <row r="32" spans="1:16" x14ac:dyDescent="0.25">
      <c r="A32" s="8"/>
      <c r="B32" s="1"/>
      <c r="C32" s="1"/>
      <c r="D32" s="1"/>
      <c r="E32" s="1"/>
      <c r="F32" s="1"/>
      <c r="G32" s="1"/>
      <c r="H32" s="1"/>
      <c r="I32" s="1"/>
      <c r="J32" s="1"/>
      <c r="K32" s="1"/>
      <c r="L32" s="1"/>
      <c r="M32" s="1"/>
      <c r="N32" s="1"/>
      <c r="O32" s="1"/>
      <c r="P32" s="1"/>
    </row>
    <row r="33" spans="1:16" x14ac:dyDescent="0.25">
      <c r="A33" s="8"/>
      <c r="B33" s="1"/>
      <c r="C33" s="1"/>
      <c r="D33" s="1"/>
      <c r="E33" s="1"/>
      <c r="F33" s="1"/>
      <c r="G33" s="1"/>
      <c r="H33" s="1"/>
      <c r="I33" s="1"/>
      <c r="J33" s="1"/>
      <c r="K33" s="1"/>
      <c r="L33" s="1"/>
      <c r="M33" s="1"/>
      <c r="N33" s="1"/>
      <c r="O33" s="1"/>
      <c r="P33" s="1"/>
    </row>
    <row r="34" spans="1:16" x14ac:dyDescent="0.25">
      <c r="A34" s="8"/>
      <c r="B34" s="1"/>
      <c r="C34" s="1"/>
      <c r="D34" s="1"/>
      <c r="E34" s="1"/>
      <c r="F34" s="1"/>
      <c r="G34" s="1"/>
      <c r="H34" s="1"/>
      <c r="I34" s="1"/>
      <c r="J34" s="1"/>
      <c r="K34" s="1"/>
      <c r="L34" s="1"/>
      <c r="M34" s="1"/>
      <c r="N34" s="1"/>
      <c r="O34" s="1"/>
      <c r="P34" s="1"/>
    </row>
    <row r="35" spans="1:16" x14ac:dyDescent="0.25">
      <c r="A35" s="8"/>
      <c r="B35" s="1"/>
      <c r="C35" s="1"/>
      <c r="D35" s="1"/>
      <c r="E35" s="1"/>
      <c r="F35" s="1"/>
      <c r="G35" s="1"/>
      <c r="H35" s="1"/>
      <c r="I35" s="1"/>
      <c r="J35" s="1"/>
      <c r="K35" s="1"/>
      <c r="L35" s="1"/>
      <c r="M35" s="1"/>
      <c r="N35" s="1"/>
      <c r="O35" s="1"/>
      <c r="P35" s="1"/>
    </row>
    <row r="36" spans="1:16" x14ac:dyDescent="0.25">
      <c r="A36" s="8"/>
      <c r="B36" s="1"/>
      <c r="C36" s="1"/>
      <c r="D36" s="1"/>
      <c r="E36" s="1"/>
      <c r="F36" s="1"/>
      <c r="G36" s="1"/>
      <c r="H36" s="1"/>
      <c r="I36" s="1"/>
      <c r="J36" s="1"/>
      <c r="K36" s="1"/>
      <c r="L36" s="1"/>
      <c r="M36" s="1"/>
      <c r="N36" s="1"/>
      <c r="O36" s="1"/>
      <c r="P36" s="1"/>
    </row>
    <row r="37" spans="1:16" x14ac:dyDescent="0.25">
      <c r="A37" s="8"/>
      <c r="B37" s="1"/>
      <c r="C37" s="1"/>
      <c r="D37" s="1"/>
      <c r="E37" s="1"/>
      <c r="F37" s="1"/>
      <c r="G37" s="1"/>
      <c r="H37" s="1"/>
      <c r="I37" s="1"/>
      <c r="J37" s="1"/>
      <c r="K37" s="1"/>
      <c r="L37" s="1"/>
      <c r="M37" s="1"/>
      <c r="N37" s="1"/>
      <c r="O37" s="1"/>
      <c r="P37" s="1"/>
    </row>
    <row r="38" spans="1:16" x14ac:dyDescent="0.25">
      <c r="A38" s="8"/>
      <c r="B38" s="1"/>
      <c r="C38" s="1"/>
      <c r="D38" s="1"/>
      <c r="E38" s="1"/>
      <c r="F38" s="1"/>
      <c r="G38" s="1"/>
      <c r="H38" s="1"/>
      <c r="I38" s="1"/>
      <c r="J38" s="1"/>
      <c r="K38" s="1"/>
      <c r="L38" s="1"/>
      <c r="M38" s="1"/>
      <c r="N38" s="1"/>
      <c r="O38" s="1"/>
      <c r="P38" s="1"/>
    </row>
    <row r="39" spans="1:16" x14ac:dyDescent="0.25">
      <c r="A39" s="8"/>
      <c r="B39" s="1"/>
      <c r="C39" s="1"/>
      <c r="D39" s="1"/>
      <c r="E39" s="1"/>
      <c r="F39" s="1"/>
      <c r="G39" s="1"/>
      <c r="H39" s="1"/>
      <c r="I39" s="1"/>
      <c r="J39" s="1"/>
      <c r="K39" s="1"/>
      <c r="L39" s="1"/>
      <c r="M39" s="1"/>
      <c r="N39" s="1"/>
      <c r="O39" s="1"/>
      <c r="P39" s="1"/>
    </row>
    <row r="40" spans="1:16" x14ac:dyDescent="0.25">
      <c r="A40" s="8"/>
      <c r="B40" s="1"/>
      <c r="C40" s="1"/>
      <c r="D40" s="1"/>
      <c r="E40" s="1"/>
      <c r="F40" s="1"/>
      <c r="G40" s="1"/>
      <c r="H40" s="1"/>
      <c r="I40" s="1"/>
      <c r="J40" s="1"/>
      <c r="K40" s="1"/>
      <c r="L40" s="1"/>
      <c r="M40" s="1"/>
      <c r="N40" s="1"/>
      <c r="O40" s="1"/>
      <c r="P40" s="1"/>
    </row>
    <row r="41" spans="1:16" x14ac:dyDescent="0.25">
      <c r="A41" s="8"/>
      <c r="B41" s="1"/>
      <c r="C41" s="1"/>
      <c r="D41" s="1"/>
      <c r="E41" s="1"/>
      <c r="F41" s="1"/>
      <c r="G41" s="1"/>
      <c r="H41" s="1"/>
      <c r="I41" s="1"/>
      <c r="J41" s="1"/>
      <c r="K41" s="1"/>
      <c r="L41" s="1"/>
      <c r="M41" s="1"/>
      <c r="N41" s="1"/>
      <c r="O41" s="1"/>
      <c r="P41" s="1"/>
    </row>
    <row r="42" spans="1:16" x14ac:dyDescent="0.25">
      <c r="A42" s="8"/>
      <c r="B42" s="1"/>
      <c r="C42" s="1"/>
      <c r="D42" s="1"/>
      <c r="E42" s="1"/>
      <c r="F42" s="1"/>
      <c r="G42" s="1"/>
      <c r="H42" s="1"/>
      <c r="I42" s="1"/>
      <c r="J42" s="1"/>
      <c r="K42" s="1"/>
      <c r="L42" s="1"/>
      <c r="M42" s="1"/>
      <c r="N42" s="1"/>
      <c r="O42" s="1"/>
      <c r="P42" s="1"/>
    </row>
    <row r="43" spans="1:16" x14ac:dyDescent="0.25">
      <c r="A43" s="8"/>
      <c r="B43" s="1"/>
      <c r="C43" s="1"/>
      <c r="D43" s="1"/>
      <c r="E43" s="1"/>
      <c r="F43" s="1"/>
      <c r="G43" s="1"/>
      <c r="H43" s="1"/>
      <c r="I43" s="1"/>
      <c r="J43" s="1"/>
      <c r="K43" s="1"/>
      <c r="L43" s="1"/>
      <c r="M43" s="1"/>
      <c r="N43" s="1"/>
      <c r="O43" s="1"/>
      <c r="P43" s="1"/>
    </row>
    <row r="44" spans="1:16" x14ac:dyDescent="0.25">
      <c r="A44" s="8"/>
      <c r="B44" s="1"/>
      <c r="C44" s="1"/>
      <c r="D44" s="1"/>
      <c r="E44" s="1"/>
      <c r="F44" s="1"/>
      <c r="G44" s="1"/>
      <c r="H44" s="1"/>
      <c r="I44" s="1"/>
      <c r="J44" s="1"/>
      <c r="K44" s="1"/>
      <c r="L44" s="1"/>
      <c r="M44" s="1"/>
      <c r="N44" s="1"/>
      <c r="O44" s="1"/>
      <c r="P44" s="1"/>
    </row>
    <row r="45" spans="1:16" x14ac:dyDescent="0.25">
      <c r="A45" s="8"/>
      <c r="B45" s="1"/>
      <c r="C45" s="1"/>
      <c r="D45" s="1"/>
      <c r="E45" s="1"/>
      <c r="F45" s="1"/>
      <c r="G45" s="1"/>
      <c r="H45" s="1"/>
      <c r="I45" s="1"/>
      <c r="J45" s="1"/>
      <c r="K45" s="1"/>
      <c r="L45" s="1"/>
      <c r="M45" s="1"/>
      <c r="N45" s="1"/>
      <c r="O45" s="1"/>
      <c r="P45" s="1"/>
    </row>
    <row r="46" spans="1:16" x14ac:dyDescent="0.25">
      <c r="H46"/>
      <c r="I46"/>
    </row>
    <row r="47" spans="1:16" x14ac:dyDescent="0.25">
      <c r="H47"/>
      <c r="I47"/>
    </row>
    <row r="48" spans="1:16" x14ac:dyDescent="0.25">
      <c r="C48" t="s">
        <v>88</v>
      </c>
      <c r="H48"/>
      <c r="I48"/>
    </row>
    <row r="49" spans="3:9" x14ac:dyDescent="0.25">
      <c r="H49"/>
      <c r="I49"/>
    </row>
    <row r="50" spans="3:9" x14ac:dyDescent="0.25">
      <c r="C50" t="s">
        <v>71</v>
      </c>
      <c r="F50" t="s">
        <v>70</v>
      </c>
      <c r="H50"/>
      <c r="I50"/>
    </row>
    <row r="51" spans="3:9" x14ac:dyDescent="0.25">
      <c r="H51"/>
      <c r="I51"/>
    </row>
    <row r="52" spans="3:9" x14ac:dyDescent="0.25">
      <c r="H52"/>
      <c r="I52"/>
    </row>
    <row r="53" spans="3:9" x14ac:dyDescent="0.25">
      <c r="H53"/>
      <c r="I53"/>
    </row>
    <row r="54" spans="3:9" x14ac:dyDescent="0.25">
      <c r="H54"/>
      <c r="I54"/>
    </row>
    <row r="55" spans="3:9" x14ac:dyDescent="0.25">
      <c r="H55"/>
      <c r="I55"/>
    </row>
    <row r="56" spans="3:9" x14ac:dyDescent="0.25">
      <c r="H56"/>
      <c r="I56"/>
    </row>
    <row r="57" spans="3:9" x14ac:dyDescent="0.25">
      <c r="H57"/>
      <c r="I57"/>
    </row>
  </sheetData>
  <mergeCells count="10">
    <mergeCell ref="A11:P11"/>
    <mergeCell ref="A2:P2"/>
    <mergeCell ref="A9:P9"/>
    <mergeCell ref="A8:P8"/>
    <mergeCell ref="A7:P7"/>
    <mergeCell ref="A6:P6"/>
    <mergeCell ref="A5:P5"/>
    <mergeCell ref="A4:C4"/>
    <mergeCell ref="D4:P4"/>
    <mergeCell ref="A3:P3"/>
  </mergeCells>
  <printOptions horizontalCentered="1"/>
  <pageMargins left="0.19685039370078741" right="0.19685039370078741" top="0.39370078740157483" bottom="0.39370078740157483" header="0.31496062992125984" footer="0.31496062992125984"/>
  <pageSetup paperSize="258" scale="6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C000"/>
  </sheetPr>
  <dimension ref="A1:P36"/>
  <sheetViews>
    <sheetView view="pageBreakPreview" zoomScale="70" zoomScaleNormal="70" zoomScaleSheetLayoutView="70" workbookViewId="0">
      <selection activeCell="B25" sqref="B25"/>
    </sheetView>
  </sheetViews>
  <sheetFormatPr baseColWidth="10" defaultRowHeight="15" x14ac:dyDescent="0.25"/>
  <cols>
    <col min="1" max="1" width="19.5703125" style="70" customWidth="1"/>
    <col min="2" max="2" width="16" style="70" customWidth="1"/>
    <col min="3" max="3" width="15.42578125" style="70" customWidth="1"/>
    <col min="4" max="4" width="11.85546875" style="70" customWidth="1"/>
    <col min="5" max="5" width="19.85546875" style="70" customWidth="1"/>
    <col min="6" max="6" width="22.7109375" style="70" customWidth="1"/>
    <col min="7" max="7" width="11.5703125" style="70" customWidth="1"/>
    <col min="8" max="8" width="23.42578125" style="70" customWidth="1"/>
    <col min="9" max="9" width="6.5703125" style="70" customWidth="1"/>
    <col min="10" max="10" width="25.140625" style="70" customWidth="1"/>
    <col min="11" max="11" width="16.85546875" style="70" customWidth="1"/>
    <col min="12" max="12" width="19.28515625" style="70" customWidth="1"/>
    <col min="13" max="13" width="24.140625" style="70" customWidth="1"/>
    <col min="14" max="14" width="15.28515625" style="70" bestFit="1" customWidth="1"/>
    <col min="15" max="16384" width="11.42578125" style="70"/>
  </cols>
  <sheetData>
    <row r="1" spans="1:16" ht="102" customHeight="1" x14ac:dyDescent="0.25">
      <c r="A1" s="318" t="s">
        <v>63</v>
      </c>
      <c r="B1" s="318"/>
      <c r="C1" s="318"/>
      <c r="D1" s="318"/>
      <c r="E1" s="318"/>
      <c r="F1" s="318"/>
      <c r="G1" s="318"/>
      <c r="H1" s="318"/>
      <c r="I1" s="318"/>
      <c r="J1" s="318"/>
      <c r="K1" s="318"/>
      <c r="L1" s="71"/>
      <c r="M1" s="71"/>
      <c r="N1" s="71"/>
      <c r="O1" s="71"/>
      <c r="P1" s="71"/>
    </row>
    <row r="2" spans="1:16" ht="21" x14ac:dyDescent="0.35">
      <c r="A2" s="319" t="str">
        <f>+'Numeral 2'!A3:E3</f>
        <v>Dirección Administrativa</v>
      </c>
      <c r="B2" s="319"/>
      <c r="C2" s="319"/>
      <c r="D2" s="319"/>
      <c r="E2" s="319"/>
      <c r="F2" s="319"/>
      <c r="G2" s="319"/>
      <c r="H2" s="319"/>
      <c r="I2" s="319"/>
      <c r="J2" s="319"/>
      <c r="K2" s="319"/>
      <c r="L2" s="73"/>
      <c r="M2" s="73"/>
      <c r="N2" s="73"/>
      <c r="O2" s="73"/>
      <c r="P2" s="73"/>
    </row>
    <row r="3" spans="1:16" s="74" customFormat="1" ht="15.75" x14ac:dyDescent="0.25">
      <c r="A3" s="317" t="str">
        <f>+'Numeral 2'!A43</f>
        <v>Horario de Atención: 7:00 a 15:00 hrs.</v>
      </c>
      <c r="B3" s="317"/>
      <c r="C3" s="317"/>
      <c r="D3" s="317"/>
      <c r="E3" s="317"/>
      <c r="F3" s="317"/>
      <c r="G3" s="317" t="s">
        <v>138</v>
      </c>
      <c r="H3" s="317"/>
      <c r="I3" s="317"/>
      <c r="J3" s="317"/>
      <c r="K3" s="317"/>
      <c r="L3" s="73"/>
      <c r="M3" s="73"/>
      <c r="N3" s="73"/>
      <c r="O3" s="73"/>
      <c r="P3" s="73"/>
    </row>
    <row r="4" spans="1:16" s="74" customFormat="1" ht="15.75" customHeight="1" x14ac:dyDescent="0.25">
      <c r="A4" s="320" t="s">
        <v>140</v>
      </c>
      <c r="B4" s="321"/>
      <c r="C4" s="321"/>
      <c r="D4" s="321"/>
      <c r="E4" s="321"/>
      <c r="F4" s="321"/>
      <c r="G4" s="321"/>
      <c r="H4" s="321"/>
      <c r="I4" s="321"/>
      <c r="J4" s="321"/>
      <c r="K4" s="322"/>
      <c r="L4" s="75"/>
      <c r="M4" s="75"/>
      <c r="N4" s="75"/>
      <c r="O4" s="75"/>
      <c r="P4" s="75"/>
    </row>
    <row r="5" spans="1:16" s="74" customFormat="1" ht="15.75" x14ac:dyDescent="0.25">
      <c r="A5" s="317" t="str">
        <f>+'Numeral 2'!A6:E6</f>
        <v>Director (a): Adela de los Angeles Robles Rosales</v>
      </c>
      <c r="B5" s="317"/>
      <c r="C5" s="317"/>
      <c r="D5" s="317"/>
      <c r="E5" s="317"/>
      <c r="F5" s="317"/>
      <c r="G5" s="317"/>
      <c r="H5" s="317"/>
      <c r="I5" s="317"/>
      <c r="J5" s="317"/>
      <c r="K5" s="317"/>
      <c r="L5" s="73"/>
      <c r="M5" s="73"/>
      <c r="N5" s="73"/>
      <c r="O5" s="73"/>
      <c r="P5" s="73"/>
    </row>
    <row r="6" spans="1:16" s="74" customFormat="1" ht="15.75" x14ac:dyDescent="0.25">
      <c r="A6" s="317" t="str">
        <f>+'Numeral 2'!A7:E7</f>
        <v>Responsable de Actualización de la información: Hortencia Margarita Diaz Alvarez</v>
      </c>
      <c r="B6" s="317"/>
      <c r="C6" s="317"/>
      <c r="D6" s="317"/>
      <c r="E6" s="317"/>
      <c r="F6" s="317"/>
      <c r="G6" s="317"/>
      <c r="H6" s="317"/>
      <c r="I6" s="317"/>
      <c r="J6" s="317"/>
      <c r="K6" s="317"/>
      <c r="L6" s="73"/>
      <c r="M6" s="73"/>
      <c r="N6" s="73"/>
      <c r="O6" s="73"/>
      <c r="P6" s="73"/>
    </row>
    <row r="7" spans="1:16" s="74" customFormat="1" ht="15.75" x14ac:dyDescent="0.25">
      <c r="A7" s="317" t="str">
        <f>+'Numeral 2'!A8:E8</f>
        <v>Mes de Actualización: Febrero 2021</v>
      </c>
      <c r="B7" s="317"/>
      <c r="C7" s="317"/>
      <c r="D7" s="317"/>
      <c r="E7" s="317"/>
      <c r="F7" s="317"/>
      <c r="G7" s="317"/>
      <c r="H7" s="317"/>
      <c r="I7" s="317"/>
      <c r="J7" s="317"/>
      <c r="K7" s="317"/>
      <c r="L7" s="73"/>
      <c r="M7" s="73"/>
      <c r="N7" s="73"/>
      <c r="O7" s="73"/>
      <c r="P7" s="73"/>
    </row>
    <row r="8" spans="1:16" s="74" customFormat="1" ht="15.75" x14ac:dyDescent="0.25">
      <c r="A8" s="317" t="s">
        <v>117</v>
      </c>
      <c r="B8" s="317"/>
      <c r="C8" s="317"/>
      <c r="D8" s="317"/>
      <c r="E8" s="317"/>
      <c r="F8" s="317"/>
      <c r="G8" s="317"/>
      <c r="H8" s="317"/>
      <c r="I8" s="317"/>
      <c r="J8" s="317"/>
      <c r="K8" s="317"/>
      <c r="L8" s="73"/>
      <c r="M8" s="73"/>
      <c r="N8" s="73"/>
      <c r="O8" s="73"/>
      <c r="P8" s="73"/>
    </row>
    <row r="9" spans="1:16" ht="15.75" x14ac:dyDescent="0.25">
      <c r="A9" s="76"/>
      <c r="B9" s="77"/>
      <c r="C9" s="77"/>
      <c r="D9" s="77"/>
      <c r="E9" s="77"/>
      <c r="F9" s="77"/>
      <c r="G9" s="77"/>
      <c r="H9" s="77"/>
      <c r="I9" s="77"/>
      <c r="J9" s="77"/>
      <c r="K9" s="78"/>
      <c r="L9" s="71"/>
      <c r="M9" s="71"/>
      <c r="N9" s="71"/>
      <c r="O9" s="71"/>
      <c r="P9" s="71"/>
    </row>
    <row r="10" spans="1:16" s="129" customFormat="1" ht="21" customHeight="1" thickBot="1" x14ac:dyDescent="0.4">
      <c r="A10" s="332" t="s">
        <v>133</v>
      </c>
      <c r="B10" s="333"/>
      <c r="C10" s="333"/>
      <c r="D10" s="333"/>
      <c r="E10" s="333"/>
      <c r="F10" s="333"/>
      <c r="G10" s="333"/>
      <c r="H10" s="333"/>
      <c r="I10" s="333"/>
      <c r="J10" s="333"/>
      <c r="K10" s="334"/>
    </row>
    <row r="11" spans="1:16" s="129" customFormat="1" ht="32.25" thickBot="1" x14ac:dyDescent="0.3">
      <c r="A11" s="130" t="s">
        <v>0</v>
      </c>
      <c r="B11" s="130" t="s">
        <v>30</v>
      </c>
      <c r="C11" s="130" t="s">
        <v>31</v>
      </c>
      <c r="D11" s="130" t="s">
        <v>32</v>
      </c>
      <c r="E11" s="130" t="s">
        <v>1</v>
      </c>
      <c r="F11" s="335" t="s">
        <v>2</v>
      </c>
      <c r="G11" s="335"/>
      <c r="H11" s="336" t="s">
        <v>3</v>
      </c>
      <c r="I11" s="337"/>
      <c r="J11" s="335" t="s">
        <v>4</v>
      </c>
      <c r="K11" s="335"/>
    </row>
    <row r="12" spans="1:16" s="129" customFormat="1" x14ac:dyDescent="0.25">
      <c r="A12" s="326"/>
      <c r="B12" s="329"/>
      <c r="C12" s="338"/>
      <c r="D12" s="341"/>
      <c r="E12" s="344"/>
      <c r="F12" s="131" t="s">
        <v>5</v>
      </c>
      <c r="G12" s="132"/>
      <c r="H12" s="131" t="s">
        <v>6</v>
      </c>
      <c r="I12" s="133" t="s">
        <v>136</v>
      </c>
      <c r="J12" s="131" t="s">
        <v>145</v>
      </c>
      <c r="K12" s="134"/>
    </row>
    <row r="13" spans="1:16" s="129" customFormat="1" x14ac:dyDescent="0.25">
      <c r="A13" s="327"/>
      <c r="B13" s="330"/>
      <c r="C13" s="339"/>
      <c r="D13" s="342"/>
      <c r="E13" s="342"/>
      <c r="F13" s="135" t="s">
        <v>7</v>
      </c>
      <c r="G13" s="136"/>
      <c r="H13" s="135" t="s">
        <v>8</v>
      </c>
      <c r="I13" s="137" t="s">
        <v>136</v>
      </c>
      <c r="J13" s="135" t="s">
        <v>144</v>
      </c>
      <c r="K13" s="138"/>
    </row>
    <row r="14" spans="1:16" s="129" customFormat="1" ht="30" x14ac:dyDescent="0.25">
      <c r="A14" s="327"/>
      <c r="B14" s="330"/>
      <c r="C14" s="339"/>
      <c r="D14" s="342"/>
      <c r="E14" s="342"/>
      <c r="F14" s="345"/>
      <c r="G14" s="346"/>
      <c r="H14" s="139" t="s">
        <v>9</v>
      </c>
      <c r="I14" s="137" t="s">
        <v>136</v>
      </c>
      <c r="J14" s="139" t="s">
        <v>10</v>
      </c>
      <c r="K14" s="140"/>
    </row>
    <row r="15" spans="1:16" s="129" customFormat="1" x14ac:dyDescent="0.25">
      <c r="A15" s="327"/>
      <c r="B15" s="330"/>
      <c r="C15" s="339"/>
      <c r="D15" s="342"/>
      <c r="E15" s="342"/>
      <c r="F15" s="342"/>
      <c r="G15" s="347"/>
      <c r="H15" s="135" t="s">
        <v>11</v>
      </c>
      <c r="I15" s="137" t="s">
        <v>136</v>
      </c>
      <c r="J15" s="135" t="s">
        <v>134</v>
      </c>
      <c r="K15" s="141"/>
    </row>
    <row r="16" spans="1:16" s="129" customFormat="1" ht="15.75" thickBot="1" x14ac:dyDescent="0.3">
      <c r="A16" s="328"/>
      <c r="B16" s="331"/>
      <c r="C16" s="340"/>
      <c r="D16" s="343"/>
      <c r="E16" s="343"/>
      <c r="F16" s="343"/>
      <c r="G16" s="348"/>
      <c r="H16" s="142" t="s">
        <v>12</v>
      </c>
      <c r="I16" s="143" t="s">
        <v>136</v>
      </c>
      <c r="J16" s="142"/>
      <c r="K16" s="144"/>
    </row>
    <row r="17" spans="1:11" s="129" customFormat="1" x14ac:dyDescent="0.25">
      <c r="A17" s="145"/>
      <c r="B17" s="146"/>
      <c r="C17" s="146"/>
      <c r="D17" s="146"/>
      <c r="E17" s="146"/>
      <c r="F17" s="146"/>
      <c r="G17" s="146"/>
      <c r="K17" s="147"/>
    </row>
    <row r="18" spans="1:11" s="129" customFormat="1" ht="22.5" customHeight="1" x14ac:dyDescent="0.25">
      <c r="A18" s="323" t="s">
        <v>177</v>
      </c>
      <c r="B18" s="324"/>
      <c r="C18" s="324"/>
      <c r="D18" s="324"/>
      <c r="E18" s="324"/>
      <c r="F18" s="324"/>
      <c r="G18" s="324"/>
      <c r="H18" s="324"/>
      <c r="I18" s="324"/>
      <c r="J18" s="324"/>
      <c r="K18" s="325"/>
    </row>
    <row r="19" spans="1:11" s="129" customFormat="1" ht="22.5" customHeight="1" x14ac:dyDescent="0.25">
      <c r="A19" s="323"/>
      <c r="B19" s="324"/>
      <c r="C19" s="324"/>
      <c r="D19" s="324"/>
      <c r="E19" s="324"/>
      <c r="F19" s="324"/>
      <c r="G19" s="324"/>
      <c r="H19" s="324"/>
      <c r="I19" s="324"/>
      <c r="J19" s="324"/>
      <c r="K19" s="325"/>
    </row>
    <row r="20" spans="1:11" s="129" customFormat="1" ht="9" customHeight="1" x14ac:dyDescent="0.25">
      <c r="A20" s="323"/>
      <c r="B20" s="324"/>
      <c r="C20" s="324"/>
      <c r="D20" s="324"/>
      <c r="E20" s="324"/>
      <c r="F20" s="324"/>
      <c r="G20" s="324"/>
      <c r="H20" s="324"/>
      <c r="I20" s="324"/>
      <c r="J20" s="324"/>
      <c r="K20" s="325"/>
    </row>
    <row r="21" spans="1:11" s="129" customFormat="1" x14ac:dyDescent="0.25">
      <c r="A21" s="145"/>
      <c r="B21" s="146"/>
      <c r="C21" s="146"/>
      <c r="D21" s="146"/>
      <c r="E21" s="146"/>
      <c r="F21" s="146"/>
      <c r="G21" s="146"/>
      <c r="K21" s="147"/>
    </row>
    <row r="22" spans="1:11" s="129" customFormat="1" x14ac:dyDescent="0.25">
      <c r="A22" s="145"/>
      <c r="B22" s="146"/>
      <c r="C22" s="146"/>
      <c r="D22" s="146"/>
      <c r="E22" s="146"/>
      <c r="F22" s="146"/>
      <c r="G22" s="146"/>
      <c r="K22" s="147"/>
    </row>
    <row r="23" spans="1:11" s="129" customFormat="1" x14ac:dyDescent="0.25">
      <c r="A23" s="145"/>
      <c r="B23" s="146"/>
      <c r="C23" s="146"/>
      <c r="D23" s="146"/>
      <c r="E23" s="146"/>
      <c r="F23" s="146"/>
      <c r="G23" s="146"/>
      <c r="K23" s="147"/>
    </row>
    <row r="24" spans="1:11" s="150" customFormat="1" ht="18.75" x14ac:dyDescent="0.3">
      <c r="A24" s="148" t="s">
        <v>71</v>
      </c>
      <c r="C24" s="149"/>
      <c r="D24" s="149"/>
      <c r="E24" s="149"/>
      <c r="F24" s="149"/>
      <c r="G24" s="30" t="s">
        <v>179</v>
      </c>
      <c r="H24" s="50"/>
      <c r="I24" s="50"/>
      <c r="K24" s="151"/>
    </row>
    <row r="25" spans="1:11" s="150" customFormat="1" ht="18.75" x14ac:dyDescent="0.3">
      <c r="A25" s="158"/>
      <c r="C25" s="149"/>
      <c r="D25" s="149"/>
      <c r="E25" s="149"/>
      <c r="F25" s="149"/>
      <c r="G25" s="303"/>
      <c r="H25" s="303"/>
      <c r="I25" s="303"/>
      <c r="J25" s="303"/>
      <c r="K25" s="151"/>
    </row>
    <row r="26" spans="1:11" s="84" customFormat="1" ht="18.75" x14ac:dyDescent="0.3">
      <c r="A26" s="159"/>
      <c r="B26" s="104"/>
      <c r="C26" s="103"/>
      <c r="D26" s="103"/>
      <c r="E26" s="103"/>
      <c r="F26" s="103"/>
      <c r="G26" s="103"/>
      <c r="H26" s="104"/>
      <c r="I26" s="104"/>
      <c r="J26" s="104"/>
      <c r="K26" s="105"/>
    </row>
    <row r="27" spans="1:11" x14ac:dyDescent="0.25">
      <c r="A27" s="81"/>
      <c r="B27" s="82"/>
      <c r="C27" s="82"/>
      <c r="D27" s="82"/>
      <c r="E27" s="82"/>
      <c r="F27" s="82"/>
      <c r="G27" s="82"/>
      <c r="H27" s="82"/>
      <c r="I27" s="82"/>
      <c r="J27" s="82"/>
      <c r="K27" s="83"/>
    </row>
    <row r="34" ht="47.25" customHeight="1" x14ac:dyDescent="0.25"/>
    <row r="36" ht="90.75" customHeight="1" x14ac:dyDescent="0.25"/>
  </sheetData>
  <mergeCells count="22">
    <mergeCell ref="A18:K20"/>
    <mergeCell ref="G25:J25"/>
    <mergeCell ref="A12:A16"/>
    <mergeCell ref="B12:B16"/>
    <mergeCell ref="A6:K6"/>
    <mergeCell ref="A7:K7"/>
    <mergeCell ref="A8:K8"/>
    <mergeCell ref="A10:K10"/>
    <mergeCell ref="F11:G11"/>
    <mergeCell ref="H11:I11"/>
    <mergeCell ref="J11:K11"/>
    <mergeCell ref="C12:C16"/>
    <mergeCell ref="D12:D16"/>
    <mergeCell ref="E12:E16"/>
    <mergeCell ref="F14:F16"/>
    <mergeCell ref="G14:G16"/>
    <mergeCell ref="A5:K5"/>
    <mergeCell ref="A1:K1"/>
    <mergeCell ref="A2:K2"/>
    <mergeCell ref="A3:F3"/>
    <mergeCell ref="G3:K3"/>
    <mergeCell ref="A4:K4"/>
  </mergeCells>
  <printOptions horizontalCentered="1"/>
  <pageMargins left="0" right="0.23622047244094491" top="0.55118110236220474" bottom="0.35433070866141736" header="0.31496062992125984" footer="0.31496062992125984"/>
  <pageSetup scale="63" fitToWidth="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C000"/>
  </sheetPr>
  <dimension ref="A1:M153"/>
  <sheetViews>
    <sheetView view="pageBreakPreview" topLeftCell="B136" zoomScale="70" zoomScaleNormal="70" zoomScaleSheetLayoutView="70" workbookViewId="0">
      <selection activeCell="A82" sqref="A82:A86"/>
    </sheetView>
  </sheetViews>
  <sheetFormatPr baseColWidth="10" defaultRowHeight="15" x14ac:dyDescent="0.25"/>
  <cols>
    <col min="1" max="1" width="19" style="70" customWidth="1"/>
    <col min="2" max="2" width="16.42578125" style="70" bestFit="1" customWidth="1"/>
    <col min="3" max="3" width="13.7109375" style="70" customWidth="1"/>
    <col min="4" max="4" width="13.42578125" style="70" customWidth="1"/>
    <col min="5" max="5" width="17.42578125" style="70" customWidth="1"/>
    <col min="6" max="6" width="20.28515625" style="70" customWidth="1"/>
    <col min="7" max="7" width="21.5703125" style="70" customWidth="1"/>
    <col min="8" max="8" width="23.42578125" style="70" customWidth="1"/>
    <col min="9" max="9" width="21.28515625" style="70" customWidth="1"/>
    <col min="10" max="10" width="25.140625" style="70" customWidth="1"/>
    <col min="11" max="11" width="34.5703125" style="191" customWidth="1"/>
    <col min="12" max="12" width="19.28515625" style="70" customWidth="1"/>
    <col min="13" max="13" width="24.140625" style="70" customWidth="1"/>
    <col min="14" max="14" width="15.28515625" style="70" bestFit="1" customWidth="1"/>
    <col min="15" max="16384" width="11.42578125" style="70"/>
  </cols>
  <sheetData>
    <row r="1" spans="1:11" ht="96" customHeight="1" x14ac:dyDescent="0.25">
      <c r="A1" s="362" t="s">
        <v>63</v>
      </c>
      <c r="B1" s="363"/>
      <c r="C1" s="363"/>
      <c r="D1" s="363"/>
      <c r="E1" s="363"/>
      <c r="F1" s="363"/>
      <c r="G1" s="363"/>
      <c r="H1" s="363"/>
      <c r="I1" s="363"/>
      <c r="J1" s="363"/>
      <c r="K1" s="364"/>
    </row>
    <row r="2" spans="1:11" ht="21" x14ac:dyDescent="0.35">
      <c r="A2" s="365" t="str">
        <f>+'Numeral 2'!A3:E3</f>
        <v>Dirección Administrativa</v>
      </c>
      <c r="B2" s="319"/>
      <c r="C2" s="319"/>
      <c r="D2" s="319"/>
      <c r="E2" s="319"/>
      <c r="F2" s="319"/>
      <c r="G2" s="319"/>
      <c r="H2" s="319"/>
      <c r="I2" s="319"/>
      <c r="J2" s="319"/>
      <c r="K2" s="366"/>
    </row>
    <row r="3" spans="1:11" s="74" customFormat="1" x14ac:dyDescent="0.25">
      <c r="A3" s="367" t="str">
        <f>+'Numeral 2'!A43</f>
        <v>Horario de Atención: 7:00 a 15:00 hrs.</v>
      </c>
      <c r="B3" s="317"/>
      <c r="C3" s="317"/>
      <c r="D3" s="317"/>
      <c r="E3" s="317"/>
      <c r="F3" s="317"/>
      <c r="G3" s="317" t="s">
        <v>138</v>
      </c>
      <c r="H3" s="317"/>
      <c r="I3" s="317"/>
      <c r="J3" s="317"/>
      <c r="K3" s="368"/>
    </row>
    <row r="4" spans="1:11" s="74" customFormat="1" x14ac:dyDescent="0.25">
      <c r="A4" s="369" t="s">
        <v>140</v>
      </c>
      <c r="B4" s="321"/>
      <c r="C4" s="321"/>
      <c r="D4" s="321"/>
      <c r="E4" s="321"/>
      <c r="F4" s="321"/>
      <c r="G4" s="321"/>
      <c r="H4" s="321"/>
      <c r="I4" s="321"/>
      <c r="J4" s="321"/>
      <c r="K4" s="370"/>
    </row>
    <row r="5" spans="1:11" s="74" customFormat="1" x14ac:dyDescent="0.25">
      <c r="A5" s="367" t="str">
        <f>+'Numeral 2'!A6:E6</f>
        <v>Director (a): Adela de los Angeles Robles Rosales</v>
      </c>
      <c r="B5" s="317"/>
      <c r="C5" s="317"/>
      <c r="D5" s="317"/>
      <c r="E5" s="317"/>
      <c r="F5" s="317"/>
      <c r="G5" s="317"/>
      <c r="H5" s="317"/>
      <c r="I5" s="317"/>
      <c r="J5" s="317"/>
      <c r="K5" s="368"/>
    </row>
    <row r="6" spans="1:11" s="74" customFormat="1" x14ac:dyDescent="0.25">
      <c r="A6" s="367" t="str">
        <f>+'Numeral 2'!A7:E7</f>
        <v>Responsable de Actualización de la información: Hortencia Margarita Diaz Alvarez</v>
      </c>
      <c r="B6" s="317"/>
      <c r="C6" s="317"/>
      <c r="D6" s="317"/>
      <c r="E6" s="317"/>
      <c r="F6" s="317"/>
      <c r="G6" s="317"/>
      <c r="H6" s="317"/>
      <c r="I6" s="317"/>
      <c r="J6" s="317"/>
      <c r="K6" s="368"/>
    </row>
    <row r="7" spans="1:11" s="74" customFormat="1" x14ac:dyDescent="0.25">
      <c r="A7" s="367" t="str">
        <f>+'Numeral 11, Sub 18 '!A7:K7</f>
        <v>Mes de Actualización: Febrero 2021</v>
      </c>
      <c r="B7" s="317"/>
      <c r="C7" s="317"/>
      <c r="D7" s="317"/>
      <c r="E7" s="317"/>
      <c r="F7" s="317"/>
      <c r="G7" s="317"/>
      <c r="H7" s="317"/>
      <c r="I7" s="317"/>
      <c r="J7" s="317"/>
      <c r="K7" s="368"/>
    </row>
    <row r="8" spans="1:11" s="74" customFormat="1" x14ac:dyDescent="0.25">
      <c r="A8" s="367" t="s">
        <v>117</v>
      </c>
      <c r="B8" s="317"/>
      <c r="C8" s="317"/>
      <c r="D8" s="317"/>
      <c r="E8" s="317"/>
      <c r="F8" s="317"/>
      <c r="G8" s="317"/>
      <c r="H8" s="317"/>
      <c r="I8" s="317"/>
      <c r="J8" s="317"/>
      <c r="K8" s="368"/>
    </row>
    <row r="9" spans="1:11" ht="15.75" x14ac:dyDescent="0.25">
      <c r="A9" s="192"/>
      <c r="B9" s="77"/>
      <c r="C9" s="77"/>
      <c r="D9" s="77"/>
      <c r="E9" s="77"/>
      <c r="F9" s="77"/>
      <c r="G9" s="77"/>
      <c r="H9" s="77"/>
      <c r="I9" s="77"/>
      <c r="J9" s="77"/>
      <c r="K9" s="193"/>
    </row>
    <row r="10" spans="1:11" ht="66.75" customHeight="1" thickBot="1" x14ac:dyDescent="0.4">
      <c r="A10" s="383" t="s">
        <v>185</v>
      </c>
      <c r="B10" s="384"/>
      <c r="C10" s="384"/>
      <c r="D10" s="384"/>
      <c r="E10" s="384"/>
      <c r="F10" s="384"/>
      <c r="G10" s="384"/>
      <c r="H10" s="384"/>
      <c r="I10" s="384"/>
      <c r="J10" s="384"/>
      <c r="K10" s="385"/>
    </row>
    <row r="11" spans="1:11" ht="69.75" customHeight="1" thickBot="1" x14ac:dyDescent="0.3">
      <c r="A11" s="253" t="s">
        <v>0</v>
      </c>
      <c r="B11" s="254" t="s">
        <v>30</v>
      </c>
      <c r="C11" s="254" t="s">
        <v>31</v>
      </c>
      <c r="D11" s="254" t="s">
        <v>32</v>
      </c>
      <c r="E11" s="254" t="s">
        <v>1</v>
      </c>
      <c r="F11" s="386" t="s">
        <v>2</v>
      </c>
      <c r="G11" s="387"/>
      <c r="H11" s="388" t="s">
        <v>3</v>
      </c>
      <c r="I11" s="389"/>
      <c r="J11" s="390" t="s">
        <v>4</v>
      </c>
      <c r="K11" s="391"/>
    </row>
    <row r="12" spans="1:11" s="222" customFormat="1" ht="45" customHeight="1" x14ac:dyDescent="0.25">
      <c r="A12" s="371" t="str">
        <f>[1]FEBRERO!$C$8</f>
        <v>ARRENDAMIENTO DE BIENES INMUEBLES  (Art.43 inciso e)</v>
      </c>
      <c r="B12" s="374">
        <f>+D12*C12</f>
        <v>2500</v>
      </c>
      <c r="C12" s="377">
        <f>[1]FEBRERO!$G$8</f>
        <v>2500</v>
      </c>
      <c r="D12" s="349">
        <v>1</v>
      </c>
      <c r="E12" s="352" t="str">
        <f>[1]FEBRERO!$H$8</f>
        <v>151 ARRENDAMIENTO DE EDIFICIOS Y LOCALES</v>
      </c>
      <c r="F12" s="235" t="s">
        <v>5</v>
      </c>
      <c r="G12" s="230" t="str">
        <f>[1]FEBRERO!$D$8</f>
        <v>GARCIA TZUL DE NORATO HERMINIA LEONOR</v>
      </c>
      <c r="H12" s="231" t="s">
        <v>6</v>
      </c>
      <c r="I12" s="234">
        <f>[1]FEBRERO!$K$8</f>
        <v>13844369</v>
      </c>
      <c r="J12" s="231" t="s">
        <v>145</v>
      </c>
      <c r="K12" s="255" t="str">
        <f>[1]FEBRERO!$M$8</f>
        <v>ACTA ADMINISTRATIVA 1-2021</v>
      </c>
    </row>
    <row r="13" spans="1:11" s="222" customFormat="1" ht="30" x14ac:dyDescent="0.25">
      <c r="A13" s="372"/>
      <c r="B13" s="375"/>
      <c r="C13" s="378"/>
      <c r="D13" s="350"/>
      <c r="E13" s="353"/>
      <c r="F13" s="355" t="s">
        <v>7</v>
      </c>
      <c r="G13" s="358">
        <f>[1]FEBRERO!$E$8</f>
        <v>29355850</v>
      </c>
      <c r="H13" s="232" t="s">
        <v>8</v>
      </c>
      <c r="I13" s="233" t="s">
        <v>196</v>
      </c>
      <c r="J13" s="232" t="s">
        <v>144</v>
      </c>
      <c r="K13" s="252" t="str">
        <f>[1]FEBRERO!$O$8</f>
        <v>01/01/2021 AL 31/12/2021</v>
      </c>
    </row>
    <row r="14" spans="1:11" s="222" customFormat="1" ht="161.25" customHeight="1" x14ac:dyDescent="0.25">
      <c r="A14" s="372"/>
      <c r="B14" s="375"/>
      <c r="C14" s="378"/>
      <c r="D14" s="350"/>
      <c r="E14" s="353"/>
      <c r="F14" s="356"/>
      <c r="G14" s="359"/>
      <c r="H14" s="256" t="s">
        <v>9</v>
      </c>
      <c r="I14" s="233" t="s">
        <v>197</v>
      </c>
      <c r="J14" s="232" t="s">
        <v>10</v>
      </c>
      <c r="K14" s="257" t="str">
        <f>[1]FEBRERO!$F$8</f>
        <v>ARRENDAMIENTO DE BIEN INMUEBLE PARA LA OFICINA DE LA SEDE DEPARTAMENTAL DE LA SECRETARÍA PRESIDENCIAL DE LA MUJER, EN EL DEPARTAMENTO DE TOTONICAPÁN, PERIODO DE FEBRERO 2021, SEGÚN ACTA ADMINISTRATIVA 1-2021.</v>
      </c>
    </row>
    <row r="15" spans="1:11" s="222" customFormat="1" ht="30" x14ac:dyDescent="0.25">
      <c r="A15" s="372"/>
      <c r="B15" s="375"/>
      <c r="C15" s="378"/>
      <c r="D15" s="350"/>
      <c r="E15" s="353"/>
      <c r="F15" s="356"/>
      <c r="G15" s="359"/>
      <c r="H15" s="232" t="s">
        <v>11</v>
      </c>
      <c r="I15" s="233" t="s">
        <v>198</v>
      </c>
      <c r="J15" s="232" t="s">
        <v>134</v>
      </c>
      <c r="K15" s="252">
        <v>44200</v>
      </c>
    </row>
    <row r="16" spans="1:11" s="222" customFormat="1" ht="15.75" customHeight="1" thickBot="1" x14ac:dyDescent="0.3">
      <c r="A16" s="373"/>
      <c r="B16" s="376"/>
      <c r="C16" s="379"/>
      <c r="D16" s="380"/>
      <c r="E16" s="381"/>
      <c r="F16" s="361"/>
      <c r="G16" s="382"/>
      <c r="H16" s="182" t="s">
        <v>12</v>
      </c>
      <c r="I16" s="258" t="s">
        <v>142</v>
      </c>
      <c r="J16" s="182"/>
      <c r="K16" s="259"/>
    </row>
    <row r="17" spans="1:13" s="222" customFormat="1" ht="60" x14ac:dyDescent="0.25">
      <c r="A17" s="371" t="str">
        <f>[1]FEBRERO!$C$10</f>
        <v>COMPRA DIRECTA CON OFERTA ELECTRÓNICA (ART. 43 LCE INCISO B)</v>
      </c>
      <c r="B17" s="374">
        <f>+D17*C17</f>
        <v>1446.9</v>
      </c>
      <c r="C17" s="377">
        <f>[1]FEBRERO!$G$9</f>
        <v>1446.9</v>
      </c>
      <c r="D17" s="349">
        <v>1</v>
      </c>
      <c r="E17" s="352" t="str">
        <f>[1]FEBRERO!$H$9</f>
        <v>113 TELEFONÍA</v>
      </c>
      <c r="F17" s="235" t="s">
        <v>5</v>
      </c>
      <c r="G17" s="230" t="str">
        <f>[1]FEBRERO!$D$9</f>
        <v>COMUNICACIONES METROPOLITANAS CABLECOLOR  SOCIEDAD ANONIMA</v>
      </c>
      <c r="H17" s="231" t="s">
        <v>6</v>
      </c>
      <c r="I17" s="234">
        <f>[1]FEBRERO!$K$9</f>
        <v>13756907</v>
      </c>
      <c r="J17" s="231" t="s">
        <v>145</v>
      </c>
      <c r="K17" s="255" t="str">
        <f>[1]FEBRERO!$M$9</f>
        <v>ACTA ADMINISTRATIVA 2-2021</v>
      </c>
    </row>
    <row r="18" spans="1:13" s="222" customFormat="1" ht="30" x14ac:dyDescent="0.25">
      <c r="A18" s="372"/>
      <c r="B18" s="375"/>
      <c r="C18" s="378"/>
      <c r="D18" s="350"/>
      <c r="E18" s="353"/>
      <c r="F18" s="355" t="s">
        <v>7</v>
      </c>
      <c r="G18" s="358">
        <f>[1]FEBRERO!$E$9</f>
        <v>81510780</v>
      </c>
      <c r="H18" s="232" t="s">
        <v>8</v>
      </c>
      <c r="I18" s="260" t="s">
        <v>195</v>
      </c>
      <c r="J18" s="232" t="s">
        <v>144</v>
      </c>
      <c r="K18" s="252" t="str">
        <f>[1]FEBRERO!$O$9</f>
        <v>04/01/2021 AL 31/012/2021</v>
      </c>
    </row>
    <row r="19" spans="1:13" s="222" customFormat="1" ht="161.25" customHeight="1" x14ac:dyDescent="0.25">
      <c r="A19" s="372"/>
      <c r="B19" s="375"/>
      <c r="C19" s="378"/>
      <c r="D19" s="350"/>
      <c r="E19" s="353"/>
      <c r="F19" s="356"/>
      <c r="G19" s="359"/>
      <c r="H19" s="256" t="s">
        <v>9</v>
      </c>
      <c r="I19" s="260" t="s">
        <v>199</v>
      </c>
      <c r="J19" s="232" t="s">
        <v>10</v>
      </c>
      <c r="K19" s="271" t="str">
        <f>[1]FEBRERO!$F$9</f>
        <v>SERVICIO DE ENLACE DE INTERNET CORPORATIVO DE 35 MBS PARA LA SECRETARÍA PRESIDENCIAL DE LA MUJER, PERIODO FEBRERO 2021, SEGÚN ACTA ADMINISTRATIVA 2-2021.</v>
      </c>
    </row>
    <row r="20" spans="1:13" s="222" customFormat="1" ht="30" x14ac:dyDescent="0.25">
      <c r="A20" s="372"/>
      <c r="B20" s="375"/>
      <c r="C20" s="378"/>
      <c r="D20" s="350"/>
      <c r="E20" s="353"/>
      <c r="F20" s="356"/>
      <c r="G20" s="359"/>
      <c r="H20" s="232" t="s">
        <v>11</v>
      </c>
      <c r="I20" s="260" t="s">
        <v>200</v>
      </c>
      <c r="J20" s="232" t="s">
        <v>134</v>
      </c>
      <c r="K20" s="252">
        <f>[1]FEBRERO!$N$9</f>
        <v>44200</v>
      </c>
    </row>
    <row r="21" spans="1:13" ht="15.75" customHeight="1" thickBot="1" x14ac:dyDescent="0.3">
      <c r="A21" s="373"/>
      <c r="B21" s="376"/>
      <c r="C21" s="379"/>
      <c r="D21" s="380"/>
      <c r="E21" s="381"/>
      <c r="F21" s="361"/>
      <c r="G21" s="382"/>
      <c r="H21" s="182" t="s">
        <v>12</v>
      </c>
      <c r="I21" s="261" t="s">
        <v>135</v>
      </c>
      <c r="J21" s="182"/>
      <c r="K21" s="259"/>
    </row>
    <row r="22" spans="1:13" s="222" customFormat="1" ht="30" customHeight="1" x14ac:dyDescent="0.25">
      <c r="A22" s="371" t="str">
        <f>[1]FEBRERO!$C$10</f>
        <v>COMPRA DIRECTA CON OFERTA ELECTRÓNICA (ART. 43 LCE INCISO B)</v>
      </c>
      <c r="B22" s="374">
        <f>+D22*C22</f>
        <v>4000</v>
      </c>
      <c r="C22" s="377">
        <f>[1]FEBRERO!$G$10</f>
        <v>4000</v>
      </c>
      <c r="D22" s="349">
        <v>1</v>
      </c>
      <c r="E22" s="352" t="str">
        <f>[1]FEBRERO!$H$10</f>
        <v>153 ARRENDAMIENTO DE MÁQUINAS Y EQUIPOS DE OFICINA</v>
      </c>
      <c r="F22" s="235" t="s">
        <v>5</v>
      </c>
      <c r="G22" s="230" t="str">
        <f>[1]FEBRERO!$D$10</f>
        <v>RICOH DE GUATEMALA  SOCIEDAD ANONIMA</v>
      </c>
      <c r="H22" s="231" t="s">
        <v>6</v>
      </c>
      <c r="I22" s="234">
        <f>[1]FEBRERO!$K$10</f>
        <v>13756842</v>
      </c>
      <c r="J22" s="231" t="s">
        <v>145</v>
      </c>
      <c r="K22" s="255" t="str">
        <f>[1]FEBRERO!$M$10</f>
        <v>ACTA ADMINISTRATIVA 3-2021</v>
      </c>
    </row>
    <row r="23" spans="1:13" s="222" customFormat="1" ht="30" x14ac:dyDescent="0.25">
      <c r="A23" s="372"/>
      <c r="B23" s="375"/>
      <c r="C23" s="378"/>
      <c r="D23" s="350"/>
      <c r="E23" s="353"/>
      <c r="F23" s="355" t="s">
        <v>7</v>
      </c>
      <c r="G23" s="358">
        <f>[1]FEBRERO!$E$10</f>
        <v>4925343</v>
      </c>
      <c r="H23" s="232" t="s">
        <v>8</v>
      </c>
      <c r="I23" s="233" t="s">
        <v>204</v>
      </c>
      <c r="J23" s="232" t="s">
        <v>144</v>
      </c>
      <c r="K23" s="252" t="str">
        <f>[1]FEBRERO!$O$10</f>
        <v>04/01/2021 AL 31/012/2021</v>
      </c>
    </row>
    <row r="24" spans="1:13" s="222" customFormat="1" ht="211.5" customHeight="1" x14ac:dyDescent="0.25">
      <c r="A24" s="372"/>
      <c r="B24" s="375"/>
      <c r="C24" s="378"/>
      <c r="D24" s="350"/>
      <c r="E24" s="353"/>
      <c r="F24" s="356"/>
      <c r="G24" s="359"/>
      <c r="H24" s="256" t="s">
        <v>9</v>
      </c>
      <c r="I24" s="233" t="s">
        <v>205</v>
      </c>
      <c r="J24" s="232" t="s">
        <v>10</v>
      </c>
      <c r="K24" s="257" t="str">
        <f>[1]FEBRERO!$F$10</f>
        <v>SERVICIO DE ARRENDAMIENTO DE 3 FOTOCOPIADORAS MULTIFUNCIONALES PARA IMPRESIONES, REPRODUCCIONES Y ESCANEO DE DOCUMENTOS, PARA LA SECRETARÍA PRESIDENCIAL DE LA MUJER, CORRESPONDIENTE AL PERIODO DEL 04 AL 31 DE ENERO DEL AÑO 2021, SEGÚN ACTA ADMINISTRATIVA 3-2021.</v>
      </c>
    </row>
    <row r="25" spans="1:13" s="222" customFormat="1" ht="30" x14ac:dyDescent="0.25">
      <c r="A25" s="372"/>
      <c r="B25" s="375"/>
      <c r="C25" s="378"/>
      <c r="D25" s="350"/>
      <c r="E25" s="353"/>
      <c r="F25" s="356"/>
      <c r="G25" s="359"/>
      <c r="H25" s="232" t="s">
        <v>11</v>
      </c>
      <c r="I25" s="233" t="s">
        <v>206</v>
      </c>
      <c r="J25" s="232" t="s">
        <v>134</v>
      </c>
      <c r="K25" s="252">
        <f>[1]FEBRERO!$N$10</f>
        <v>44200</v>
      </c>
    </row>
    <row r="26" spans="1:13" s="222" customFormat="1" ht="15.75" customHeight="1" thickBot="1" x14ac:dyDescent="0.3">
      <c r="A26" s="373"/>
      <c r="B26" s="376"/>
      <c r="C26" s="379"/>
      <c r="D26" s="380"/>
      <c r="E26" s="381"/>
      <c r="F26" s="361"/>
      <c r="G26" s="382"/>
      <c r="H26" s="182" t="s">
        <v>12</v>
      </c>
      <c r="I26" s="258" t="s">
        <v>142</v>
      </c>
      <c r="J26" s="182"/>
      <c r="K26" s="259"/>
    </row>
    <row r="27" spans="1:13" s="240" customFormat="1" ht="45" customHeight="1" x14ac:dyDescent="0.25">
      <c r="A27" s="397" t="s">
        <v>172</v>
      </c>
      <c r="B27" s="374">
        <f>+D27*C27</f>
        <v>4000</v>
      </c>
      <c r="C27" s="377">
        <f>[1]FEBRERO!$G$11</f>
        <v>4000</v>
      </c>
      <c r="D27" s="349">
        <v>1</v>
      </c>
      <c r="E27" s="352" t="str">
        <f>[1]FEBRERO!$H$11</f>
        <v>153 ARRENDAMIENTO DE MÁQUINAS Y EQUIPOS DE OFICINA</v>
      </c>
      <c r="F27" s="235" t="s">
        <v>5</v>
      </c>
      <c r="G27" s="230" t="str">
        <f>[1]FEBRERO!$D$11</f>
        <v>RICOH DE GUATEMALA  SOCIEDAD ANONIMA</v>
      </c>
      <c r="H27" s="231" t="s">
        <v>6</v>
      </c>
      <c r="I27" s="234">
        <f>[1]FEBRERO!$K$11</f>
        <v>13756842</v>
      </c>
      <c r="J27" s="231" t="s">
        <v>145</v>
      </c>
      <c r="K27" s="255" t="str">
        <f>[1]FEBRERO!$M$11</f>
        <v>ACTA ADMINISTRATIVA 3-2021</v>
      </c>
    </row>
    <row r="28" spans="1:13" s="240" customFormat="1" ht="32.25" customHeight="1" x14ac:dyDescent="0.25">
      <c r="A28" s="372"/>
      <c r="B28" s="375"/>
      <c r="C28" s="378"/>
      <c r="D28" s="350"/>
      <c r="E28" s="353"/>
      <c r="F28" s="355" t="s">
        <v>7</v>
      </c>
      <c r="G28" s="396">
        <f>[1]FEBRERO!$E$11</f>
        <v>4925343</v>
      </c>
      <c r="H28" s="232" t="s">
        <v>8</v>
      </c>
      <c r="I28" s="233" t="s">
        <v>204</v>
      </c>
      <c r="J28" s="232" t="s">
        <v>144</v>
      </c>
      <c r="K28" s="252" t="str">
        <f>[1]FEBRERO!$O$11</f>
        <v>04/01/2021 AL 31/012/2021</v>
      </c>
    </row>
    <row r="29" spans="1:13" s="243" customFormat="1" ht="194.25" customHeight="1" x14ac:dyDescent="0.25">
      <c r="A29" s="372"/>
      <c r="B29" s="375"/>
      <c r="C29" s="378"/>
      <c r="D29" s="350"/>
      <c r="E29" s="353"/>
      <c r="F29" s="356"/>
      <c r="G29" s="396"/>
      <c r="H29" s="256" t="s">
        <v>9</v>
      </c>
      <c r="I29" s="233" t="s">
        <v>205</v>
      </c>
      <c r="J29" s="232" t="s">
        <v>10</v>
      </c>
      <c r="K29" s="257" t="str">
        <f>[1]FEBRERO!$F$11</f>
        <v>SERVICIO DE ARRENDAMIENTO DE 3 FOTOCOPIADORAS MULTIFUNCIONALES PARA IMPRESIONES, REPRODUCCIONES Y ESCANEO DE DOCUMENTOS, PARA LA SECRETARÍA PRESIDENCIAL DE LA MUJER, PERIODO FEBRERO 2021, SEGÚN ACTA ADMINISTRATIVA 3-2021.</v>
      </c>
      <c r="L29" s="241"/>
      <c r="M29" s="242"/>
    </row>
    <row r="30" spans="1:13" s="240" customFormat="1" ht="29.25" customHeight="1" x14ac:dyDescent="0.25">
      <c r="A30" s="372"/>
      <c r="B30" s="375"/>
      <c r="C30" s="378"/>
      <c r="D30" s="350"/>
      <c r="E30" s="353"/>
      <c r="F30" s="356"/>
      <c r="G30" s="396"/>
      <c r="H30" s="232" t="s">
        <v>11</v>
      </c>
      <c r="I30" s="233" t="s">
        <v>206</v>
      </c>
      <c r="J30" s="232" t="s">
        <v>134</v>
      </c>
      <c r="K30" s="252">
        <f>[1]FEBRERO!$N$11</f>
        <v>44200</v>
      </c>
      <c r="M30" s="244"/>
    </row>
    <row r="31" spans="1:13" s="245" customFormat="1" ht="15.75" thickBot="1" x14ac:dyDescent="0.3">
      <c r="A31" s="373"/>
      <c r="B31" s="376"/>
      <c r="C31" s="379"/>
      <c r="D31" s="380"/>
      <c r="E31" s="381"/>
      <c r="F31" s="361"/>
      <c r="G31" s="396"/>
      <c r="H31" s="182" t="s">
        <v>12</v>
      </c>
      <c r="I31" s="258" t="s">
        <v>142</v>
      </c>
      <c r="J31" s="182"/>
      <c r="K31" s="259"/>
      <c r="M31" s="246"/>
    </row>
    <row r="32" spans="1:13" s="240" customFormat="1" ht="82.5" customHeight="1" x14ac:dyDescent="0.25">
      <c r="A32" s="371" t="str">
        <f>[1]FEBRERO!$C$12</f>
        <v>PROCEDIMIENTOS REGULADOS POR EL ARTÍCULO 44 LCE (CASOS DE EXCEPCIÓN)</v>
      </c>
      <c r="B32" s="374">
        <f>+D32*C32</f>
        <v>5131.3500000000004</v>
      </c>
      <c r="C32" s="377">
        <f>[1]FEBRERO!$G$12</f>
        <v>5131.3500000000004</v>
      </c>
      <c r="D32" s="349">
        <v>1</v>
      </c>
      <c r="E32" s="352" t="str">
        <f>[1]FEBRERO!$H$12</f>
        <v>111 
ENERGÍA ELÉCTRICA</v>
      </c>
      <c r="F32" s="231" t="s">
        <v>5</v>
      </c>
      <c r="G32" s="272" t="str">
        <f>[1]FEBRERO!$D$12</f>
        <v>EMPRESA ELECTRICA DE GUATEMALA SOCIEDAD ANONIMA</v>
      </c>
      <c r="H32" s="231" t="s">
        <v>6</v>
      </c>
      <c r="I32" s="262" t="s">
        <v>136</v>
      </c>
      <c r="J32" s="231" t="s">
        <v>145</v>
      </c>
      <c r="K32" s="263" t="s">
        <v>136</v>
      </c>
    </row>
    <row r="33" spans="1:13" s="240" customFormat="1" x14ac:dyDescent="0.25">
      <c r="A33" s="372"/>
      <c r="B33" s="375"/>
      <c r="C33" s="378"/>
      <c r="D33" s="350"/>
      <c r="E33" s="350"/>
      <c r="F33" s="232" t="s">
        <v>7</v>
      </c>
      <c r="G33" s="233">
        <f>[1]FEBRERO!$E$12</f>
        <v>326445</v>
      </c>
      <c r="H33" s="232" t="s">
        <v>8</v>
      </c>
      <c r="I33" s="236" t="s">
        <v>136</v>
      </c>
      <c r="J33" s="232" t="s">
        <v>144</v>
      </c>
      <c r="K33" s="264" t="s">
        <v>136</v>
      </c>
    </row>
    <row r="34" spans="1:13" s="243" customFormat="1" ht="118.5" customHeight="1" x14ac:dyDescent="0.25">
      <c r="A34" s="372"/>
      <c r="B34" s="375"/>
      <c r="C34" s="378"/>
      <c r="D34" s="350"/>
      <c r="E34" s="350"/>
      <c r="F34" s="392"/>
      <c r="G34" s="393"/>
      <c r="H34" s="265" t="s">
        <v>9</v>
      </c>
      <c r="I34" s="266" t="s">
        <v>136</v>
      </c>
      <c r="J34" s="256" t="s">
        <v>10</v>
      </c>
      <c r="K34" s="257" t="str">
        <f>[1]FEBRERO!$F$12</f>
        <v>PAGO DE SERVICIO DE ENERGÍA ELÉCTRICA PARA LAS OFICINAS DE LA SECRETARÍA PRESIDENCIAL DE LA MUJER, PERIODO 09/01/2021 AL 08/02/2021, CONTADOR: S63158.</v>
      </c>
    </row>
    <row r="35" spans="1:13" s="240" customFormat="1" ht="29.25" customHeight="1" x14ac:dyDescent="0.25">
      <c r="A35" s="372"/>
      <c r="B35" s="375"/>
      <c r="C35" s="378"/>
      <c r="D35" s="350"/>
      <c r="E35" s="350"/>
      <c r="F35" s="350"/>
      <c r="G35" s="394"/>
      <c r="H35" s="232" t="s">
        <v>11</v>
      </c>
      <c r="I35" s="236" t="s">
        <v>136</v>
      </c>
      <c r="J35" s="232" t="s">
        <v>134</v>
      </c>
      <c r="K35" s="252" t="s">
        <v>136</v>
      </c>
      <c r="M35" s="244"/>
    </row>
    <row r="36" spans="1:13" s="245" customFormat="1" ht="15.75" thickBot="1" x14ac:dyDescent="0.3">
      <c r="A36" s="373"/>
      <c r="B36" s="376"/>
      <c r="C36" s="379"/>
      <c r="D36" s="380"/>
      <c r="E36" s="380"/>
      <c r="F36" s="380"/>
      <c r="G36" s="395"/>
      <c r="H36" s="267" t="s">
        <v>12</v>
      </c>
      <c r="I36" s="268" t="s">
        <v>136</v>
      </c>
      <c r="J36" s="182"/>
      <c r="K36" s="269"/>
      <c r="M36" s="246"/>
    </row>
    <row r="37" spans="1:13" s="240" customFormat="1" ht="82.5" customHeight="1" x14ac:dyDescent="0.25">
      <c r="A37" s="371" t="str">
        <f>[1]FEBRERO!$C$12</f>
        <v>PROCEDIMIENTOS REGULADOS POR EL ARTÍCULO 44 LCE (CASOS DE EXCEPCIÓN)</v>
      </c>
      <c r="B37" s="374">
        <f>+D37*C37</f>
        <v>1942.33</v>
      </c>
      <c r="C37" s="377">
        <f>[1]FEBRERO!$G$13</f>
        <v>1942.33</v>
      </c>
      <c r="D37" s="349">
        <v>1</v>
      </c>
      <c r="E37" s="352" t="str">
        <f>[1]FEBRERO!$H$13</f>
        <v>111 
ENERGÍA ELÉCTRICA</v>
      </c>
      <c r="F37" s="231" t="s">
        <v>5</v>
      </c>
      <c r="G37" s="230" t="str">
        <f>[1]FEBRERO!$D$13</f>
        <v>EMPRESA ELECTRICA DE GUATEMALA SOCIEDAD ANONIMA</v>
      </c>
      <c r="H37" s="231" t="s">
        <v>6</v>
      </c>
      <c r="I37" s="262" t="s">
        <v>136</v>
      </c>
      <c r="J37" s="231" t="s">
        <v>145</v>
      </c>
      <c r="K37" s="263" t="s">
        <v>136</v>
      </c>
    </row>
    <row r="38" spans="1:13" s="240" customFormat="1" x14ac:dyDescent="0.25">
      <c r="A38" s="372"/>
      <c r="B38" s="375"/>
      <c r="C38" s="378"/>
      <c r="D38" s="350"/>
      <c r="E38" s="350"/>
      <c r="F38" s="232" t="s">
        <v>7</v>
      </c>
      <c r="G38" s="233">
        <f>[1]FEBRERO!$E$13</f>
        <v>326445</v>
      </c>
      <c r="H38" s="232" t="s">
        <v>8</v>
      </c>
      <c r="I38" s="236" t="s">
        <v>136</v>
      </c>
      <c r="J38" s="232" t="s">
        <v>144</v>
      </c>
      <c r="K38" s="264" t="s">
        <v>136</v>
      </c>
    </row>
    <row r="39" spans="1:13" s="243" customFormat="1" ht="147.75" customHeight="1" x14ac:dyDescent="0.25">
      <c r="A39" s="372"/>
      <c r="B39" s="375"/>
      <c r="C39" s="378"/>
      <c r="D39" s="350"/>
      <c r="E39" s="350"/>
      <c r="F39" s="392"/>
      <c r="G39" s="393"/>
      <c r="H39" s="265" t="s">
        <v>9</v>
      </c>
      <c r="I39" s="266" t="s">
        <v>136</v>
      </c>
      <c r="J39" s="256" t="s">
        <v>10</v>
      </c>
      <c r="K39" s="257" t="str">
        <f>[1]FEBRERO!$F$13</f>
        <v>PAGO DE SERVICIO DE ENERGÍA ELÉCTRICA PARA LAS OFICINAS DE LA SECRETARÍA PRESIDENCIAL DE LA MUJER, PERIODO 09/01/2021 AL 08/02/2021, CONTADOR: T29105.</v>
      </c>
    </row>
    <row r="40" spans="1:13" s="240" customFormat="1" ht="29.25" customHeight="1" x14ac:dyDescent="0.25">
      <c r="A40" s="372"/>
      <c r="B40" s="375"/>
      <c r="C40" s="378"/>
      <c r="D40" s="350"/>
      <c r="E40" s="350"/>
      <c r="F40" s="350"/>
      <c r="G40" s="394"/>
      <c r="H40" s="232" t="s">
        <v>11</v>
      </c>
      <c r="I40" s="236" t="s">
        <v>136</v>
      </c>
      <c r="J40" s="232" t="s">
        <v>134</v>
      </c>
      <c r="K40" s="252" t="s">
        <v>136</v>
      </c>
      <c r="M40" s="244"/>
    </row>
    <row r="41" spans="1:13" s="245" customFormat="1" ht="15.75" thickBot="1" x14ac:dyDescent="0.3">
      <c r="A41" s="373"/>
      <c r="B41" s="376"/>
      <c r="C41" s="379"/>
      <c r="D41" s="380"/>
      <c r="E41" s="380"/>
      <c r="F41" s="380"/>
      <c r="G41" s="395"/>
      <c r="H41" s="267" t="s">
        <v>12</v>
      </c>
      <c r="I41" s="268" t="s">
        <v>136</v>
      </c>
      <c r="J41" s="182"/>
      <c r="K41" s="269"/>
      <c r="M41" s="246"/>
    </row>
    <row r="42" spans="1:13" s="240" customFormat="1" ht="82.5" customHeight="1" x14ac:dyDescent="0.25">
      <c r="A42" s="371" t="str">
        <f>[1]FEBRERO!$C$12</f>
        <v>PROCEDIMIENTOS REGULADOS POR EL ARTÍCULO 44 LCE (CASOS DE EXCEPCIÓN)</v>
      </c>
      <c r="B42" s="374">
        <f>+D42*C42</f>
        <v>137.79</v>
      </c>
      <c r="C42" s="377">
        <f>[1]FEBRERO!$G$14</f>
        <v>137.79</v>
      </c>
      <c r="D42" s="349">
        <v>1</v>
      </c>
      <c r="E42" s="352" t="str">
        <f>[1]FEBRERO!$H$12</f>
        <v>111 
ENERGÍA ELÉCTRICA</v>
      </c>
      <c r="F42" s="231" t="s">
        <v>5</v>
      </c>
      <c r="G42" s="230" t="str">
        <f>[1]FEBRERO!$D$12</f>
        <v>EMPRESA ELECTRICA DE GUATEMALA SOCIEDAD ANONIMA</v>
      </c>
      <c r="H42" s="231" t="s">
        <v>6</v>
      </c>
      <c r="I42" s="262" t="s">
        <v>136</v>
      </c>
      <c r="J42" s="231" t="s">
        <v>145</v>
      </c>
      <c r="K42" s="263" t="s">
        <v>136</v>
      </c>
    </row>
    <row r="43" spans="1:13" s="240" customFormat="1" x14ac:dyDescent="0.25">
      <c r="A43" s="372"/>
      <c r="B43" s="375"/>
      <c r="C43" s="378"/>
      <c r="D43" s="350"/>
      <c r="E43" s="350"/>
      <c r="F43" s="232" t="s">
        <v>7</v>
      </c>
      <c r="G43" s="233">
        <f>[1]FEBRERO!$E$12</f>
        <v>326445</v>
      </c>
      <c r="H43" s="232" t="s">
        <v>8</v>
      </c>
      <c r="I43" s="236" t="s">
        <v>136</v>
      </c>
      <c r="J43" s="232" t="s">
        <v>144</v>
      </c>
      <c r="K43" s="264" t="s">
        <v>136</v>
      </c>
    </row>
    <row r="44" spans="1:13" s="243" customFormat="1" ht="147.75" customHeight="1" x14ac:dyDescent="0.25">
      <c r="A44" s="372"/>
      <c r="B44" s="375"/>
      <c r="C44" s="378"/>
      <c r="D44" s="350"/>
      <c r="E44" s="350"/>
      <c r="F44" s="392"/>
      <c r="G44" s="393"/>
      <c r="H44" s="265" t="s">
        <v>9</v>
      </c>
      <c r="I44" s="266" t="s">
        <v>136</v>
      </c>
      <c r="J44" s="256" t="s">
        <v>10</v>
      </c>
      <c r="K44" s="257" t="str">
        <f>[1]FEBRERO!$F$14</f>
        <v>SERVICIO DE ENERGÍA ELÉCTRICA PARA LAS INSTALACIONES DE LA BODEGA DE LA ZONA 18, DONDE SE ENCUENTRA LABORANDO EL PERSONAL DE LA SECRETARÍA PRESIDENCIAL DE LA MUJER, CONTADOR S41877, PERIODO DEL 21/01/2021 AL 18/02/2021.</v>
      </c>
    </row>
    <row r="45" spans="1:13" s="240" customFormat="1" ht="29.25" customHeight="1" x14ac:dyDescent="0.25">
      <c r="A45" s="372"/>
      <c r="B45" s="375"/>
      <c r="C45" s="378"/>
      <c r="D45" s="350"/>
      <c r="E45" s="350"/>
      <c r="F45" s="350"/>
      <c r="G45" s="394"/>
      <c r="H45" s="232" t="s">
        <v>11</v>
      </c>
      <c r="I45" s="236" t="s">
        <v>136</v>
      </c>
      <c r="J45" s="232" t="s">
        <v>134</v>
      </c>
      <c r="K45" s="252" t="s">
        <v>136</v>
      </c>
      <c r="M45" s="244"/>
    </row>
    <row r="46" spans="1:13" s="245" customFormat="1" ht="15.75" thickBot="1" x14ac:dyDescent="0.3">
      <c r="A46" s="373"/>
      <c r="B46" s="376"/>
      <c r="C46" s="379"/>
      <c r="D46" s="380"/>
      <c r="E46" s="380"/>
      <c r="F46" s="380"/>
      <c r="G46" s="395"/>
      <c r="H46" s="267" t="s">
        <v>12</v>
      </c>
      <c r="I46" s="268" t="s">
        <v>136</v>
      </c>
      <c r="J46" s="182"/>
      <c r="K46" s="269"/>
      <c r="M46" s="246"/>
    </row>
    <row r="47" spans="1:13" s="240" customFormat="1" ht="82.5" customHeight="1" x14ac:dyDescent="0.25">
      <c r="A47" s="371" t="str">
        <f>[1]FEBRERO!$C$12</f>
        <v>PROCEDIMIENTOS REGULADOS POR EL ARTÍCULO 44 LCE (CASOS DE EXCEPCIÓN)</v>
      </c>
      <c r="B47" s="374">
        <f>+D47*C47</f>
        <v>2559.41</v>
      </c>
      <c r="C47" s="377">
        <f>[1]FEBRERO!$G$15</f>
        <v>2559.41</v>
      </c>
      <c r="D47" s="349">
        <v>1</v>
      </c>
      <c r="E47" s="352" t="str">
        <f>[1]FEBRERO!$H$15</f>
        <v>113 
TELEFONÍA</v>
      </c>
      <c r="F47" s="231" t="s">
        <v>5</v>
      </c>
      <c r="G47" s="230" t="str">
        <f>[1]FEBRERO!$D$15</f>
        <v>TELECOMUNICACIONES DE GUATEMALA  SOCIEDAD ANONIMA</v>
      </c>
      <c r="H47" s="231" t="s">
        <v>6</v>
      </c>
      <c r="I47" s="262" t="s">
        <v>136</v>
      </c>
      <c r="J47" s="231" t="s">
        <v>145</v>
      </c>
      <c r="K47" s="263" t="s">
        <v>136</v>
      </c>
    </row>
    <row r="48" spans="1:13" s="240" customFormat="1" x14ac:dyDescent="0.25">
      <c r="A48" s="372"/>
      <c r="B48" s="375"/>
      <c r="C48" s="378"/>
      <c r="D48" s="350"/>
      <c r="E48" s="350"/>
      <c r="F48" s="232" t="s">
        <v>7</v>
      </c>
      <c r="G48" s="233">
        <f>[1]FEBRERO!$E$15</f>
        <v>9929290</v>
      </c>
      <c r="H48" s="232" t="s">
        <v>8</v>
      </c>
      <c r="I48" s="236" t="s">
        <v>136</v>
      </c>
      <c r="J48" s="232" t="s">
        <v>144</v>
      </c>
      <c r="K48" s="264" t="s">
        <v>136</v>
      </c>
    </row>
    <row r="49" spans="1:13" s="243" customFormat="1" ht="150" customHeight="1" x14ac:dyDescent="0.25">
      <c r="A49" s="372"/>
      <c r="B49" s="375"/>
      <c r="C49" s="378"/>
      <c r="D49" s="350"/>
      <c r="E49" s="350"/>
      <c r="F49" s="392"/>
      <c r="G49" s="393"/>
      <c r="H49" s="265" t="s">
        <v>9</v>
      </c>
      <c r="I49" s="266" t="s">
        <v>136</v>
      </c>
      <c r="J49" s="256" t="s">
        <v>10</v>
      </c>
      <c r="K49" s="257" t="str">
        <f>[1]FEBRERO!$F$15</f>
        <v>PAGO DE SERVICIO DE TELEFONÍA FIJA AL PERSONAL DE LAS DIFERENTES DIRECCIONES DE LA SECRETARÍA PRESIDENCIAL DE LA MUJER, PERIODO DEL 02/01/2021 AL 01/02/2021, NUMERO 2207-9400.</v>
      </c>
    </row>
    <row r="50" spans="1:13" s="240" customFormat="1" ht="29.25" customHeight="1" x14ac:dyDescent="0.25">
      <c r="A50" s="372"/>
      <c r="B50" s="375"/>
      <c r="C50" s="378"/>
      <c r="D50" s="350"/>
      <c r="E50" s="350"/>
      <c r="F50" s="350"/>
      <c r="G50" s="394"/>
      <c r="H50" s="232" t="s">
        <v>11</v>
      </c>
      <c r="I50" s="236" t="s">
        <v>136</v>
      </c>
      <c r="J50" s="232" t="s">
        <v>134</v>
      </c>
      <c r="K50" s="252" t="s">
        <v>136</v>
      </c>
      <c r="M50" s="244"/>
    </row>
    <row r="51" spans="1:13" s="245" customFormat="1" ht="15.75" thickBot="1" x14ac:dyDescent="0.3">
      <c r="A51" s="373"/>
      <c r="B51" s="376"/>
      <c r="C51" s="379"/>
      <c r="D51" s="380"/>
      <c r="E51" s="380"/>
      <c r="F51" s="380"/>
      <c r="G51" s="395"/>
      <c r="H51" s="267" t="s">
        <v>12</v>
      </c>
      <c r="I51" s="268" t="s">
        <v>136</v>
      </c>
      <c r="J51" s="182"/>
      <c r="K51" s="269"/>
      <c r="M51" s="246"/>
    </row>
    <row r="52" spans="1:13" s="240" customFormat="1" ht="82.5" customHeight="1" x14ac:dyDescent="0.25">
      <c r="A52" s="371" t="str">
        <f>[1]FEBRERO!$C$16</f>
        <v>PROCEDIMIENTOS REGULADOS POR EL ARTÍCULO 44 LCE (CASOS DE EXCEPCIÓN)</v>
      </c>
      <c r="B52" s="374">
        <f>+C52</f>
        <v>55</v>
      </c>
      <c r="C52" s="377">
        <f>[1]FEBRERO!$G$16</f>
        <v>55</v>
      </c>
      <c r="D52" s="349">
        <v>1</v>
      </c>
      <c r="E52" s="352" t="str">
        <f>[1]FEBRERO!$H$16</f>
        <v>113 
TELEFONÍA</v>
      </c>
      <c r="F52" s="235" t="s">
        <v>5</v>
      </c>
      <c r="G52" s="230" t="str">
        <f>[1]FEBRERO!$D$16</f>
        <v>TELECOMUNICACIONES DE GUATEMALA  SOCIEDAD ANONIMA</v>
      </c>
      <c r="H52" s="231" t="s">
        <v>6</v>
      </c>
      <c r="I52" s="234" t="s">
        <v>136</v>
      </c>
      <c r="J52" s="231" t="s">
        <v>145</v>
      </c>
      <c r="K52" s="249" t="s">
        <v>136</v>
      </c>
    </row>
    <row r="53" spans="1:13" s="240" customFormat="1" x14ac:dyDescent="0.25">
      <c r="A53" s="372"/>
      <c r="B53" s="375"/>
      <c r="C53" s="378"/>
      <c r="D53" s="350"/>
      <c r="E53" s="353"/>
      <c r="F53" s="232" t="s">
        <v>7</v>
      </c>
      <c r="G53" s="233">
        <f>[1]FEBRERO!$E$15</f>
        <v>9929290</v>
      </c>
      <c r="H53" s="232" t="s">
        <v>8</v>
      </c>
      <c r="I53" s="233" t="s">
        <v>136</v>
      </c>
      <c r="J53" s="232" t="s">
        <v>144</v>
      </c>
      <c r="K53" s="250" t="s">
        <v>136</v>
      </c>
    </row>
    <row r="54" spans="1:13" s="243" customFormat="1" ht="97.5" customHeight="1" x14ac:dyDescent="0.25">
      <c r="A54" s="372"/>
      <c r="B54" s="375"/>
      <c r="C54" s="378"/>
      <c r="D54" s="350"/>
      <c r="E54" s="353"/>
      <c r="F54" s="392"/>
      <c r="G54" s="393"/>
      <c r="H54" s="237" t="s">
        <v>9</v>
      </c>
      <c r="I54" s="238" t="s">
        <v>136</v>
      </c>
      <c r="J54" s="239" t="s">
        <v>10</v>
      </c>
      <c r="K54" s="251" t="str">
        <f>[1]FEBRERO!$F$16</f>
        <v>PAGO DE SERVICIO DE TELEFONÍA FIJA AL PERSONAL DE LAS DIFERENTES DIRECCIONES DE LA SECRETARÍA PRESIDENCIAL DE LA MUJER, PERIODO DEL 02/01/2021 AL 01/02/2021, NUMERO 2220-6318.</v>
      </c>
    </row>
    <row r="55" spans="1:13" s="240" customFormat="1" ht="29.25" customHeight="1" x14ac:dyDescent="0.25">
      <c r="A55" s="372"/>
      <c r="B55" s="375"/>
      <c r="C55" s="378"/>
      <c r="D55" s="350"/>
      <c r="E55" s="353"/>
      <c r="F55" s="350"/>
      <c r="G55" s="394"/>
      <c r="H55" s="232" t="s">
        <v>11</v>
      </c>
      <c r="I55" s="233" t="s">
        <v>136</v>
      </c>
      <c r="J55" s="232" t="s">
        <v>143</v>
      </c>
      <c r="K55" s="252" t="s">
        <v>136</v>
      </c>
      <c r="M55" s="244"/>
    </row>
    <row r="56" spans="1:13" s="245" customFormat="1" ht="15.75" thickBot="1" x14ac:dyDescent="0.3">
      <c r="A56" s="403"/>
      <c r="B56" s="400"/>
      <c r="C56" s="399"/>
      <c r="D56" s="351"/>
      <c r="E56" s="354"/>
      <c r="F56" s="380"/>
      <c r="G56" s="395"/>
      <c r="H56" s="232" t="s">
        <v>12</v>
      </c>
      <c r="I56" s="236" t="s">
        <v>136</v>
      </c>
      <c r="J56" s="232"/>
      <c r="K56" s="250"/>
      <c r="M56" s="246"/>
    </row>
    <row r="57" spans="1:13" s="240" customFormat="1" ht="66" customHeight="1" x14ac:dyDescent="0.25">
      <c r="A57" s="371" t="str">
        <f>[1]FEBRERO!$C$17</f>
        <v>PROCEDIMIENTOS REGULADOS POR EL ARTÍCULO 44 LCE (CASOS DE EXCEPCIÓN)</v>
      </c>
      <c r="B57" s="374">
        <f>+C57</f>
        <v>159</v>
      </c>
      <c r="C57" s="377">
        <f>[1]FEBRERO!$G$17</f>
        <v>159</v>
      </c>
      <c r="D57" s="349">
        <v>1</v>
      </c>
      <c r="E57" s="352" t="str">
        <f>[1]FEBRERO!$H$17</f>
        <v>113 
TELEFONÍA</v>
      </c>
      <c r="F57" s="235" t="s">
        <v>5</v>
      </c>
      <c r="G57" s="230" t="str">
        <f>[1]FEBRERO!$D$17</f>
        <v>TELECOMUNICACIONES DE GUATEMALA  SOCIEDAD ANONIMA</v>
      </c>
      <c r="H57" s="231" t="s">
        <v>6</v>
      </c>
      <c r="I57" s="234" t="s">
        <v>136</v>
      </c>
      <c r="J57" s="231" t="s">
        <v>145</v>
      </c>
      <c r="K57" s="249" t="s">
        <v>136</v>
      </c>
    </row>
    <row r="58" spans="1:13" s="240" customFormat="1" x14ac:dyDescent="0.25">
      <c r="A58" s="372"/>
      <c r="B58" s="375"/>
      <c r="C58" s="378"/>
      <c r="D58" s="350"/>
      <c r="E58" s="353"/>
      <c r="F58" s="355" t="s">
        <v>7</v>
      </c>
      <c r="G58" s="358">
        <f>[1]FEBRERO!$E$17</f>
        <v>9929290</v>
      </c>
      <c r="H58" s="232" t="s">
        <v>8</v>
      </c>
      <c r="I58" s="233" t="s">
        <v>136</v>
      </c>
      <c r="J58" s="232" t="s">
        <v>144</v>
      </c>
      <c r="K58" s="250" t="s">
        <v>136</v>
      </c>
    </row>
    <row r="59" spans="1:13" s="243" customFormat="1" ht="106.5" customHeight="1" x14ac:dyDescent="0.25">
      <c r="A59" s="372"/>
      <c r="B59" s="375"/>
      <c r="C59" s="378"/>
      <c r="D59" s="350"/>
      <c r="E59" s="353"/>
      <c r="F59" s="356"/>
      <c r="G59" s="359"/>
      <c r="H59" s="237" t="s">
        <v>9</v>
      </c>
      <c r="I59" s="238" t="s">
        <v>136</v>
      </c>
      <c r="J59" s="239" t="s">
        <v>10</v>
      </c>
      <c r="K59" s="251" t="str">
        <f>[1]FEBRERO!$F$17</f>
        <v>SERVICIO DE TELEFONÍA FIJA PARA PROVEER AL PERSONAL DE LAS DIFERENTES DIRECCIONES DE LA SECRETARÍA PRESIDENCIAL DE LA MUJER, PERIODO 02/01/2021 AL 01/02/2021, NUMERO 2230-0977; 2230-0982; 2230-0981.</v>
      </c>
    </row>
    <row r="60" spans="1:13" s="240" customFormat="1" ht="29.25" customHeight="1" x14ac:dyDescent="0.25">
      <c r="A60" s="372"/>
      <c r="B60" s="375"/>
      <c r="C60" s="378"/>
      <c r="D60" s="350"/>
      <c r="E60" s="353"/>
      <c r="F60" s="356"/>
      <c r="G60" s="359"/>
      <c r="H60" s="232" t="s">
        <v>11</v>
      </c>
      <c r="I60" s="233" t="s">
        <v>136</v>
      </c>
      <c r="J60" s="232" t="s">
        <v>143</v>
      </c>
      <c r="K60" s="252" t="s">
        <v>136</v>
      </c>
      <c r="M60" s="244"/>
    </row>
    <row r="61" spans="1:13" s="245" customFormat="1" ht="15.75" thickBot="1" x14ac:dyDescent="0.3">
      <c r="A61" s="403"/>
      <c r="B61" s="400"/>
      <c r="C61" s="399"/>
      <c r="D61" s="351"/>
      <c r="E61" s="354"/>
      <c r="F61" s="357"/>
      <c r="G61" s="382"/>
      <c r="H61" s="232" t="s">
        <v>12</v>
      </c>
      <c r="I61" s="236" t="s">
        <v>136</v>
      </c>
      <c r="J61" s="232"/>
      <c r="K61" s="250"/>
      <c r="M61" s="246"/>
    </row>
    <row r="62" spans="1:13" s="240" customFormat="1" ht="82.5" customHeight="1" x14ac:dyDescent="0.25">
      <c r="A62" s="371" t="str">
        <f>[1]FEBRERO!$C$18</f>
        <v>PROCEDIMIENTOS REGULADOS POR EL ARTÍCULO 44 LCE (CASOS DE EXCEPCIÓN)</v>
      </c>
      <c r="B62" s="374">
        <f>+C62</f>
        <v>2549.0700000000002</v>
      </c>
      <c r="C62" s="377">
        <f>[1]FEBRERO!$G$18</f>
        <v>2549.0700000000002</v>
      </c>
      <c r="D62" s="349">
        <v>1</v>
      </c>
      <c r="E62" s="352" t="str">
        <f>[1]FEBRERO!$H$18</f>
        <v>112 
AGUA</v>
      </c>
      <c r="F62" s="235" t="s">
        <v>5</v>
      </c>
      <c r="G62" s="230" t="str">
        <f>[1]FEBRERO!$D$18</f>
        <v>EMPRESA MUNICIPAL DE AGUA DE LA CIUDAD DE GUATEMALA</v>
      </c>
      <c r="H62" s="231" t="s">
        <v>6</v>
      </c>
      <c r="I62" s="234" t="s">
        <v>136</v>
      </c>
      <c r="J62" s="231" t="s">
        <v>145</v>
      </c>
      <c r="K62" s="249" t="s">
        <v>136</v>
      </c>
    </row>
    <row r="63" spans="1:13" s="240" customFormat="1" x14ac:dyDescent="0.25">
      <c r="A63" s="372"/>
      <c r="B63" s="375"/>
      <c r="C63" s="378"/>
      <c r="D63" s="350"/>
      <c r="E63" s="353"/>
      <c r="F63" s="355" t="s">
        <v>7</v>
      </c>
      <c r="G63" s="358">
        <f>[1]FEBRERO!$E$18</f>
        <v>3306518</v>
      </c>
      <c r="H63" s="232" t="s">
        <v>8</v>
      </c>
      <c r="I63" s="233" t="s">
        <v>136</v>
      </c>
      <c r="J63" s="232" t="s">
        <v>144</v>
      </c>
      <c r="K63" s="250" t="s">
        <v>136</v>
      </c>
    </row>
    <row r="64" spans="1:13" s="243" customFormat="1" ht="168.75" customHeight="1" x14ac:dyDescent="0.25">
      <c r="A64" s="372"/>
      <c r="B64" s="375"/>
      <c r="C64" s="378"/>
      <c r="D64" s="350"/>
      <c r="E64" s="353"/>
      <c r="F64" s="356"/>
      <c r="G64" s="359"/>
      <c r="H64" s="237" t="s">
        <v>9</v>
      </c>
      <c r="I64" s="238" t="s">
        <v>136</v>
      </c>
      <c r="J64" s="239" t="s">
        <v>10</v>
      </c>
      <c r="K64" s="251" t="str">
        <f>[1]FEBRERO!$F$18</f>
        <v>SERVICIO DE AGUA POTABLE PARA PROVEER AL PERSONAL DE LA SECRETARÍA PRESIDENCIAL DE LA MUJER, PERÍODO DEL 18/01/2021 AL 17/02/2021, CONTADOR 70229261.</v>
      </c>
    </row>
    <row r="65" spans="1:13" s="240" customFormat="1" ht="29.25" customHeight="1" x14ac:dyDescent="0.25">
      <c r="A65" s="372"/>
      <c r="B65" s="375"/>
      <c r="C65" s="378"/>
      <c r="D65" s="350"/>
      <c r="E65" s="353"/>
      <c r="F65" s="356"/>
      <c r="G65" s="359"/>
      <c r="H65" s="232" t="s">
        <v>11</v>
      </c>
      <c r="I65" s="233" t="s">
        <v>136</v>
      </c>
      <c r="J65" s="232" t="s">
        <v>143</v>
      </c>
      <c r="K65" s="252" t="s">
        <v>136</v>
      </c>
      <c r="M65" s="244"/>
    </row>
    <row r="66" spans="1:13" s="245" customFormat="1" ht="15.75" thickBot="1" x14ac:dyDescent="0.3">
      <c r="A66" s="403"/>
      <c r="B66" s="400"/>
      <c r="C66" s="399"/>
      <c r="D66" s="351"/>
      <c r="E66" s="354"/>
      <c r="F66" s="357"/>
      <c r="G66" s="382"/>
      <c r="H66" s="232" t="s">
        <v>12</v>
      </c>
      <c r="I66" s="236" t="s">
        <v>136</v>
      </c>
      <c r="J66" s="232"/>
      <c r="K66" s="250"/>
      <c r="M66" s="246"/>
    </row>
    <row r="67" spans="1:13" s="240" customFormat="1" ht="82.5" customHeight="1" x14ac:dyDescent="0.25">
      <c r="A67" s="371" t="str">
        <f>[1]FEBRERO!$C$19</f>
        <v>PROCEDIMIENTOS REGULADOS POR EL ARTÍCULO 44 LCE (CASOS DE EXCEPCIÓN)</v>
      </c>
      <c r="B67" s="374">
        <f>+C67</f>
        <v>150</v>
      </c>
      <c r="C67" s="377">
        <f>[1]FEBRERO!$G$19</f>
        <v>150</v>
      </c>
      <c r="D67" s="349">
        <v>1</v>
      </c>
      <c r="E67" s="352" t="str">
        <f>[1]FEBRERO!$H$19</f>
        <v>115 
EXTRACCIÓN DE BASURA Y DESTRUCCIÓN DE DESECHOS SÓLIDOS</v>
      </c>
      <c r="F67" s="235" t="s">
        <v>5</v>
      </c>
      <c r="G67" s="230" t="str">
        <f>[1]FEBRERO!$D$19</f>
        <v>ARREAGA JIMENEZ OSCAR RENE</v>
      </c>
      <c r="H67" s="231" t="s">
        <v>6</v>
      </c>
      <c r="I67" s="234" t="s">
        <v>136</v>
      </c>
      <c r="J67" s="231" t="s">
        <v>145</v>
      </c>
      <c r="K67" s="249" t="s">
        <v>136</v>
      </c>
    </row>
    <row r="68" spans="1:13" s="240" customFormat="1" x14ac:dyDescent="0.25">
      <c r="A68" s="372"/>
      <c r="B68" s="375"/>
      <c r="C68" s="378"/>
      <c r="D68" s="350"/>
      <c r="E68" s="353"/>
      <c r="F68" s="355" t="s">
        <v>7</v>
      </c>
      <c r="G68" s="358">
        <f>[1]FEBRERO!$E$19</f>
        <v>2529416</v>
      </c>
      <c r="H68" s="232" t="s">
        <v>8</v>
      </c>
      <c r="I68" s="233" t="s">
        <v>136</v>
      </c>
      <c r="J68" s="232" t="s">
        <v>144</v>
      </c>
      <c r="K68" s="250" t="s">
        <v>136</v>
      </c>
    </row>
    <row r="69" spans="1:13" s="243" customFormat="1" ht="123.75" customHeight="1" x14ac:dyDescent="0.25">
      <c r="A69" s="372"/>
      <c r="B69" s="375"/>
      <c r="C69" s="378"/>
      <c r="D69" s="350"/>
      <c r="E69" s="353"/>
      <c r="F69" s="356"/>
      <c r="G69" s="359"/>
      <c r="H69" s="237" t="s">
        <v>9</v>
      </c>
      <c r="I69" s="238" t="s">
        <v>136</v>
      </c>
      <c r="J69" s="239" t="s">
        <v>10</v>
      </c>
      <c r="K69" s="251" t="str">
        <f>[1]FEBRERO!$F$19</f>
        <v>SERVICIO DE EXTRACCIÓN DE BASURA EN LAS INSTALACIONES DE LA SECRETARÍA PRESIDENCIAL DE LA MUJER, -SEPREM-, CORRESPONDIENTE AL MES DE FEBRERO 2021.</v>
      </c>
    </row>
    <row r="70" spans="1:13" s="240" customFormat="1" ht="29.25" customHeight="1" x14ac:dyDescent="0.25">
      <c r="A70" s="372"/>
      <c r="B70" s="375"/>
      <c r="C70" s="378"/>
      <c r="D70" s="350"/>
      <c r="E70" s="353"/>
      <c r="F70" s="356"/>
      <c r="G70" s="359"/>
      <c r="H70" s="232" t="s">
        <v>11</v>
      </c>
      <c r="I70" s="233" t="s">
        <v>136</v>
      </c>
      <c r="J70" s="232" t="s">
        <v>143</v>
      </c>
      <c r="K70" s="252" t="s">
        <v>136</v>
      </c>
      <c r="M70" s="244"/>
    </row>
    <row r="71" spans="1:13" s="245" customFormat="1" ht="15.75" thickBot="1" x14ac:dyDescent="0.3">
      <c r="A71" s="403"/>
      <c r="B71" s="400"/>
      <c r="C71" s="399"/>
      <c r="D71" s="351"/>
      <c r="E71" s="354"/>
      <c r="F71" s="357"/>
      <c r="G71" s="382"/>
      <c r="H71" s="232" t="s">
        <v>12</v>
      </c>
      <c r="I71" s="236" t="s">
        <v>136</v>
      </c>
      <c r="J71" s="232"/>
      <c r="K71" s="250"/>
      <c r="M71" s="246"/>
    </row>
    <row r="72" spans="1:13" s="240" customFormat="1" ht="82.5" customHeight="1" x14ac:dyDescent="0.25">
      <c r="A72" s="371" t="str">
        <f>[1]FEBRERO!$C$20</f>
        <v>COMPRA DE BAJA CUANTÍA (ART.43 INCISO A)</v>
      </c>
      <c r="B72" s="374">
        <f>+C72</f>
        <v>324</v>
      </c>
      <c r="C72" s="377">
        <f>[1]FEBRERO!$G$20</f>
        <v>324</v>
      </c>
      <c r="D72" s="349">
        <v>1</v>
      </c>
      <c r="E72" s="352" t="str">
        <f>[1]FEBRERO!$H$20</f>
        <v>114 
CORREOS Y TELÉGRAFOS</v>
      </c>
      <c r="F72" s="235" t="s">
        <v>5</v>
      </c>
      <c r="G72" s="230" t="str">
        <f>[1]FEBRERO!$D$20</f>
        <v>CARGO EXPRESO, SOCIEDAD ANONIMA</v>
      </c>
      <c r="H72" s="231" t="s">
        <v>6</v>
      </c>
      <c r="I72" s="234" t="s">
        <v>136</v>
      </c>
      <c r="J72" s="231" t="s">
        <v>145</v>
      </c>
      <c r="K72" s="249" t="s">
        <v>136</v>
      </c>
    </row>
    <row r="73" spans="1:13" s="240" customFormat="1" x14ac:dyDescent="0.25">
      <c r="A73" s="372"/>
      <c r="B73" s="375"/>
      <c r="C73" s="378"/>
      <c r="D73" s="350"/>
      <c r="E73" s="353"/>
      <c r="F73" s="355" t="s">
        <v>7</v>
      </c>
      <c r="G73" s="358">
        <f>[1]FEBRERO!$E$20</f>
        <v>5750814</v>
      </c>
      <c r="H73" s="232" t="s">
        <v>8</v>
      </c>
      <c r="I73" s="233" t="s">
        <v>136</v>
      </c>
      <c r="J73" s="232" t="s">
        <v>144</v>
      </c>
      <c r="K73" s="250" t="s">
        <v>136</v>
      </c>
    </row>
    <row r="74" spans="1:13" s="243" customFormat="1" ht="149.25" customHeight="1" x14ac:dyDescent="0.25">
      <c r="A74" s="372"/>
      <c r="B74" s="375"/>
      <c r="C74" s="378"/>
      <c r="D74" s="350"/>
      <c r="E74" s="353"/>
      <c r="F74" s="356"/>
      <c r="G74" s="359"/>
      <c r="H74" s="237" t="s">
        <v>9</v>
      </c>
      <c r="I74" s="238" t="s">
        <v>136</v>
      </c>
      <c r="J74" s="239" t="s">
        <v>10</v>
      </c>
      <c r="K74" s="251" t="str">
        <f>[1]FEBRERO!$F$20</f>
        <v>SERVICIO DE MENSAJERÍA PARA EL ENVIÓ Y TRASLADO DE CORRESPONDENCIA DE DOCUMENTOS A LAS SEDES DEPARTAMENTALES DE LA SECRETARÍA PRESIDENCIAL DE LA MUJER Y VICEVERSA, PERIODO ENERO 2021.</v>
      </c>
    </row>
    <row r="75" spans="1:13" s="240" customFormat="1" ht="29.25" customHeight="1" x14ac:dyDescent="0.25">
      <c r="A75" s="372"/>
      <c r="B75" s="375"/>
      <c r="C75" s="378"/>
      <c r="D75" s="350"/>
      <c r="E75" s="353"/>
      <c r="F75" s="356"/>
      <c r="G75" s="359"/>
      <c r="H75" s="232" t="s">
        <v>11</v>
      </c>
      <c r="I75" s="233" t="s">
        <v>136</v>
      </c>
      <c r="J75" s="232" t="s">
        <v>143</v>
      </c>
      <c r="K75" s="252" t="s">
        <v>136</v>
      </c>
      <c r="M75" s="244"/>
    </row>
    <row r="76" spans="1:13" s="245" customFormat="1" ht="15.75" thickBot="1" x14ac:dyDescent="0.3">
      <c r="A76" s="403"/>
      <c r="B76" s="400"/>
      <c r="C76" s="399"/>
      <c r="D76" s="351"/>
      <c r="E76" s="354"/>
      <c r="F76" s="357"/>
      <c r="G76" s="382"/>
      <c r="H76" s="232" t="s">
        <v>12</v>
      </c>
      <c r="I76" s="236" t="s">
        <v>136</v>
      </c>
      <c r="J76" s="232"/>
      <c r="K76" s="250"/>
      <c r="M76" s="246"/>
    </row>
    <row r="77" spans="1:13" s="240" customFormat="1" ht="82.5" customHeight="1" x14ac:dyDescent="0.25">
      <c r="A77" s="371" t="str">
        <f>[1]FEBRERO!$C$21</f>
        <v>COMPRA DE BAJA CUANTÍA (ART.43 INCISO A)</v>
      </c>
      <c r="B77" s="374">
        <f>+C77</f>
        <v>2500</v>
      </c>
      <c r="C77" s="377">
        <f>[1]FEBRERO!$G$21</f>
        <v>2500</v>
      </c>
      <c r="D77" s="349">
        <v>1</v>
      </c>
      <c r="E77" s="352" t="str">
        <f>[1]FEBRERO!$H$21</f>
        <v>158 
DERECHOS DE BIENES INTANGIBLES</v>
      </c>
      <c r="F77" s="235" t="s">
        <v>5</v>
      </c>
      <c r="G77" s="230" t="str">
        <f>[1]FEBRERO!$D$21</f>
        <v>VASQUEZ LOPEZ YOVANI</v>
      </c>
      <c r="H77" s="231" t="s">
        <v>6</v>
      </c>
      <c r="I77" s="234" t="s">
        <v>136</v>
      </c>
      <c r="J77" s="231" t="s">
        <v>145</v>
      </c>
      <c r="K77" s="249" t="s">
        <v>136</v>
      </c>
    </row>
    <row r="78" spans="1:13" s="240" customFormat="1" x14ac:dyDescent="0.25">
      <c r="A78" s="372"/>
      <c r="B78" s="375"/>
      <c r="C78" s="378"/>
      <c r="D78" s="350"/>
      <c r="E78" s="353"/>
      <c r="F78" s="355" t="s">
        <v>7</v>
      </c>
      <c r="G78" s="358">
        <f>[1]FEBRERO!$E$21</f>
        <v>84983566</v>
      </c>
      <c r="H78" s="232" t="s">
        <v>8</v>
      </c>
      <c r="I78" s="233" t="s">
        <v>136</v>
      </c>
      <c r="J78" s="232" t="s">
        <v>144</v>
      </c>
      <c r="K78" s="250" t="s">
        <v>136</v>
      </c>
    </row>
    <row r="79" spans="1:13" s="243" customFormat="1" ht="188.25" customHeight="1" x14ac:dyDescent="0.25">
      <c r="A79" s="372"/>
      <c r="B79" s="375"/>
      <c r="C79" s="378"/>
      <c r="D79" s="350"/>
      <c r="E79" s="353"/>
      <c r="F79" s="356"/>
      <c r="G79" s="359"/>
      <c r="H79" s="237" t="s">
        <v>9</v>
      </c>
      <c r="I79" s="238" t="s">
        <v>136</v>
      </c>
      <c r="J79" s="239" t="s">
        <v>10</v>
      </c>
      <c r="K79" s="251" t="str">
        <f>[1]FEBRERO!$F$21</f>
        <v>SERVIDOR DE DOMINIO, POR EL PERIODO DEL 01/03/2021 AL 28/02/2022, QUE ACTUE COMO INTERMEDIARIO ENTRE EL PROVEEDOR DE NOMBRE DE DOMINIO PRINCIPAL Y EL HOST DE PÁGINAS WEB Y OTROS SERVIDORES LOCALES PARA CONTAR CON REDUNDANCIA, TOLERANCIA A FALLAS Y ATAQUES.</v>
      </c>
    </row>
    <row r="80" spans="1:13" s="240" customFormat="1" ht="29.25" customHeight="1" x14ac:dyDescent="0.25">
      <c r="A80" s="372"/>
      <c r="B80" s="375"/>
      <c r="C80" s="378"/>
      <c r="D80" s="350"/>
      <c r="E80" s="353"/>
      <c r="F80" s="356"/>
      <c r="G80" s="359"/>
      <c r="H80" s="232" t="s">
        <v>11</v>
      </c>
      <c r="I80" s="233" t="s">
        <v>136</v>
      </c>
      <c r="J80" s="232" t="s">
        <v>143</v>
      </c>
      <c r="K80" s="252" t="s">
        <v>136</v>
      </c>
      <c r="M80" s="244"/>
    </row>
    <row r="81" spans="1:13" s="245" customFormat="1" ht="15.75" thickBot="1" x14ac:dyDescent="0.3">
      <c r="A81" s="403"/>
      <c r="B81" s="400"/>
      <c r="C81" s="399"/>
      <c r="D81" s="351"/>
      <c r="E81" s="354"/>
      <c r="F81" s="357"/>
      <c r="G81" s="382"/>
      <c r="H81" s="232" t="s">
        <v>12</v>
      </c>
      <c r="I81" s="236" t="s">
        <v>136</v>
      </c>
      <c r="J81" s="232"/>
      <c r="K81" s="250"/>
      <c r="M81" s="246"/>
    </row>
    <row r="82" spans="1:13" s="240" customFormat="1" ht="82.5" customHeight="1" x14ac:dyDescent="0.25">
      <c r="A82" s="371" t="str">
        <f>[1]FEBRERO!$C$22</f>
        <v>COMPRA DE BAJA CUANTÍA (ART.43 INCISO A)</v>
      </c>
      <c r="B82" s="374">
        <f>+C82</f>
        <v>5670</v>
      </c>
      <c r="C82" s="377">
        <f>[1]FEBRERO!$G$22</f>
        <v>5670</v>
      </c>
      <c r="D82" s="349">
        <v>1</v>
      </c>
      <c r="E82" s="352" t="str">
        <f>[1]FEBRERO!$H$22</f>
        <v>165 
MANTENIMIENTO Y REPARACIÓN DE MEDIOS DE TRANSPORTE</v>
      </c>
      <c r="F82" s="235" t="s">
        <v>5</v>
      </c>
      <c r="G82" s="230" t="str">
        <f>[1]FEBRERO!$D$22</f>
        <v>VITATRAC SOCIEDAD ANONIMA</v>
      </c>
      <c r="H82" s="231" t="s">
        <v>6</v>
      </c>
      <c r="I82" s="234" t="s">
        <v>136</v>
      </c>
      <c r="J82" s="231" t="s">
        <v>145</v>
      </c>
      <c r="K82" s="249" t="s">
        <v>136</v>
      </c>
    </row>
    <row r="83" spans="1:13" s="240" customFormat="1" x14ac:dyDescent="0.25">
      <c r="A83" s="372"/>
      <c r="B83" s="375"/>
      <c r="C83" s="378"/>
      <c r="D83" s="350"/>
      <c r="E83" s="353"/>
      <c r="F83" s="355" t="s">
        <v>7</v>
      </c>
      <c r="G83" s="358">
        <f>[1]FEBRERO!$E$22</f>
        <v>1045121</v>
      </c>
      <c r="H83" s="232" t="s">
        <v>8</v>
      </c>
      <c r="I83" s="233" t="s">
        <v>136</v>
      </c>
      <c r="J83" s="232" t="s">
        <v>144</v>
      </c>
      <c r="K83" s="250" t="s">
        <v>136</v>
      </c>
    </row>
    <row r="84" spans="1:13" s="243" customFormat="1" ht="185.25" customHeight="1" x14ac:dyDescent="0.25">
      <c r="A84" s="372"/>
      <c r="B84" s="375"/>
      <c r="C84" s="378"/>
      <c r="D84" s="350"/>
      <c r="E84" s="353"/>
      <c r="F84" s="356"/>
      <c r="G84" s="359"/>
      <c r="H84" s="237" t="s">
        <v>9</v>
      </c>
      <c r="I84" s="238" t="s">
        <v>136</v>
      </c>
      <c r="J84" s="239" t="s">
        <v>10</v>
      </c>
      <c r="K84" s="251" t="str">
        <f>[1]FEBRERO!$F$22</f>
        <v>SERVICIO MENOR Y REPARACIÓN DEL VEHICULO MARCA: MITSUBISHI, LÍNEA: MONTERO GLX, MODELO 2007, PLACA O-217BBJ, CON EL FIN DE MANTENER EN FUNCIONAMIENTO ADECUADO A LA FLOTILLA DE VEHÍCULOS PROPIEDAD DE LA SECRETARÍA PRESIDENCIAL DE LA MUJER.</v>
      </c>
    </row>
    <row r="85" spans="1:13" s="240" customFormat="1" ht="29.25" customHeight="1" x14ac:dyDescent="0.25">
      <c r="A85" s="372"/>
      <c r="B85" s="375"/>
      <c r="C85" s="378"/>
      <c r="D85" s="350"/>
      <c r="E85" s="353"/>
      <c r="F85" s="356"/>
      <c r="G85" s="359"/>
      <c r="H85" s="232" t="s">
        <v>11</v>
      </c>
      <c r="I85" s="233" t="s">
        <v>136</v>
      </c>
      <c r="J85" s="232" t="s">
        <v>143</v>
      </c>
      <c r="K85" s="252" t="s">
        <v>136</v>
      </c>
      <c r="M85" s="244"/>
    </row>
    <row r="86" spans="1:13" s="245" customFormat="1" ht="15.75" thickBot="1" x14ac:dyDescent="0.3">
      <c r="A86" s="403"/>
      <c r="B86" s="400"/>
      <c r="C86" s="399"/>
      <c r="D86" s="351"/>
      <c r="E86" s="354"/>
      <c r="F86" s="357"/>
      <c r="G86" s="382"/>
      <c r="H86" s="232" t="s">
        <v>12</v>
      </c>
      <c r="I86" s="236" t="s">
        <v>136</v>
      </c>
      <c r="J86" s="232"/>
      <c r="K86" s="250"/>
      <c r="M86" s="246"/>
    </row>
    <row r="87" spans="1:13" s="240" customFormat="1" ht="82.5" customHeight="1" x14ac:dyDescent="0.25">
      <c r="A87" s="371" t="str">
        <f>[1]FEBRERO!$C$23</f>
        <v>COMPRA DE BAJA CUANTÍA (ART.43 INCISO A)</v>
      </c>
      <c r="B87" s="374">
        <f>+C87</f>
        <v>10299</v>
      </c>
      <c r="C87" s="377">
        <f>[1]FEBRERO!$G$23</f>
        <v>10299</v>
      </c>
      <c r="D87" s="349">
        <v>1</v>
      </c>
      <c r="E87" s="352" t="str">
        <f>[1]FEBRERO!$H$23</f>
        <v>165 
MANTENIMIENTO Y REPARACIÓN DE MEDIOS DE TRANSPORTE</v>
      </c>
      <c r="F87" s="235" t="s">
        <v>5</v>
      </c>
      <c r="G87" s="230" t="str">
        <f>[1]FEBRERO!$D$23</f>
        <v>VITATRAC SOCIEDAD ANONIMA</v>
      </c>
      <c r="H87" s="231" t="s">
        <v>6</v>
      </c>
      <c r="I87" s="234" t="s">
        <v>136</v>
      </c>
      <c r="J87" s="231" t="s">
        <v>145</v>
      </c>
      <c r="K87" s="249" t="s">
        <v>136</v>
      </c>
    </row>
    <row r="88" spans="1:13" s="240" customFormat="1" x14ac:dyDescent="0.25">
      <c r="A88" s="372"/>
      <c r="B88" s="375"/>
      <c r="C88" s="378"/>
      <c r="D88" s="350"/>
      <c r="E88" s="353"/>
      <c r="F88" s="355" t="s">
        <v>7</v>
      </c>
      <c r="G88" s="358">
        <f>[1]FEBRERO!$E$23</f>
        <v>1045121</v>
      </c>
      <c r="H88" s="232" t="s">
        <v>8</v>
      </c>
      <c r="I88" s="233" t="s">
        <v>136</v>
      </c>
      <c r="J88" s="232" t="s">
        <v>144</v>
      </c>
      <c r="K88" s="250" t="s">
        <v>136</v>
      </c>
    </row>
    <row r="89" spans="1:13" s="243" customFormat="1" ht="120" x14ac:dyDescent="0.25">
      <c r="A89" s="372"/>
      <c r="B89" s="375"/>
      <c r="C89" s="378"/>
      <c r="D89" s="350"/>
      <c r="E89" s="353"/>
      <c r="F89" s="356"/>
      <c r="G89" s="359"/>
      <c r="H89" s="237" t="s">
        <v>9</v>
      </c>
      <c r="I89" s="238" t="s">
        <v>136</v>
      </c>
      <c r="J89" s="239" t="s">
        <v>10</v>
      </c>
      <c r="K89" s="251" t="str">
        <f>[1]FEBRERO!$F$23</f>
        <v>SERVICIO DE MANTENIMIENTO Y REPARACIÓN AL VEHICULO MARCA DAIHATSU, LINEA: TERIOS PLACA: O-328BBH, CON EL FIN DE MANTENER EN FUNCIONAMIENTO ADECUADO A LA FLOTILLA DE VEHÍCULOS PROPIEDAD DE LA SECRETARÍA PRESIDENCIAL DE LA MUJER.</v>
      </c>
    </row>
    <row r="90" spans="1:13" s="240" customFormat="1" ht="29.25" customHeight="1" x14ac:dyDescent="0.25">
      <c r="A90" s="372"/>
      <c r="B90" s="375"/>
      <c r="C90" s="378"/>
      <c r="D90" s="350"/>
      <c r="E90" s="353"/>
      <c r="F90" s="356"/>
      <c r="G90" s="359"/>
      <c r="H90" s="232" t="s">
        <v>11</v>
      </c>
      <c r="I90" s="233" t="s">
        <v>136</v>
      </c>
      <c r="J90" s="232" t="s">
        <v>143</v>
      </c>
      <c r="K90" s="252" t="s">
        <v>136</v>
      </c>
      <c r="M90" s="244"/>
    </row>
    <row r="91" spans="1:13" s="245" customFormat="1" ht="15.75" thickBot="1" x14ac:dyDescent="0.3">
      <c r="A91" s="403"/>
      <c r="B91" s="400"/>
      <c r="C91" s="399"/>
      <c r="D91" s="351"/>
      <c r="E91" s="354"/>
      <c r="F91" s="357"/>
      <c r="G91" s="382"/>
      <c r="H91" s="232" t="s">
        <v>12</v>
      </c>
      <c r="I91" s="236" t="s">
        <v>136</v>
      </c>
      <c r="J91" s="232"/>
      <c r="K91" s="250"/>
      <c r="M91" s="246"/>
    </row>
    <row r="92" spans="1:13" s="222" customFormat="1" ht="42.75" customHeight="1" x14ac:dyDescent="0.25">
      <c r="A92" s="371" t="str">
        <f>[1]FEBRERO!$C$24</f>
        <v>COMPRA DE BAJA CUANTÍA (ART.43 INCISO A)</v>
      </c>
      <c r="B92" s="374">
        <f>+C92</f>
        <v>2750</v>
      </c>
      <c r="C92" s="377">
        <f>[1]FEBRERO!$G$24</f>
        <v>2750</v>
      </c>
      <c r="D92" s="349">
        <v>1</v>
      </c>
      <c r="E92" s="352" t="str">
        <f>[1]FEBRERO!$H$24</f>
        <v>165 
MANTENIMIENTO Y REPARACIÓN DE MEDIOS DE TRANSPORTE</v>
      </c>
      <c r="F92" s="235" t="s">
        <v>5</v>
      </c>
      <c r="G92" s="230" t="str">
        <f>[1]FEBRERO!$D$24</f>
        <v>RAPIMEC   SOCIEDAD ANONIMA</v>
      </c>
      <c r="H92" s="231" t="s">
        <v>6</v>
      </c>
      <c r="I92" s="234" t="s">
        <v>136</v>
      </c>
      <c r="J92" s="231" t="s">
        <v>145</v>
      </c>
      <c r="K92" s="249" t="s">
        <v>136</v>
      </c>
      <c r="L92" s="247"/>
    </row>
    <row r="93" spans="1:13" s="222" customFormat="1" x14ac:dyDescent="0.25">
      <c r="A93" s="372"/>
      <c r="B93" s="375"/>
      <c r="C93" s="378"/>
      <c r="D93" s="350"/>
      <c r="E93" s="353"/>
      <c r="F93" s="355" t="s">
        <v>7</v>
      </c>
      <c r="G93" s="358">
        <f>[1]FEBRERO!$E$24</f>
        <v>28811410</v>
      </c>
      <c r="H93" s="232" t="s">
        <v>8</v>
      </c>
      <c r="I93" s="233" t="s">
        <v>136</v>
      </c>
      <c r="J93" s="232" t="s">
        <v>144</v>
      </c>
      <c r="K93" s="250" t="s">
        <v>136</v>
      </c>
    </row>
    <row r="94" spans="1:13" s="222" customFormat="1" ht="120" x14ac:dyDescent="0.25">
      <c r="A94" s="372"/>
      <c r="B94" s="375"/>
      <c r="C94" s="378"/>
      <c r="D94" s="350"/>
      <c r="E94" s="353"/>
      <c r="F94" s="356"/>
      <c r="G94" s="359"/>
      <c r="H94" s="237" t="s">
        <v>9</v>
      </c>
      <c r="I94" s="238" t="s">
        <v>136</v>
      </c>
      <c r="J94" s="239" t="s">
        <v>10</v>
      </c>
      <c r="K94" s="251" t="str">
        <f>[1]FEBRERO!$F$24</f>
        <v>SERVICIO DE REPARACIÓN AL VEHICULO MARCA DAIHATSU, LÍNEA: TERIOS, PLACA: O-330BBH, CON EL FIN DE MANTENER EN FUNCIONAMIENTO ADECUADO A LA FLOTILLA DE VEHÍCULOS PROPIEDAD DE LA SECRETARÍA PRESIDENCIAL DE LA MUJER.</v>
      </c>
    </row>
    <row r="95" spans="1:13" s="222" customFormat="1" x14ac:dyDescent="0.25">
      <c r="A95" s="372"/>
      <c r="B95" s="375"/>
      <c r="C95" s="378"/>
      <c r="D95" s="350"/>
      <c r="E95" s="353"/>
      <c r="F95" s="356"/>
      <c r="G95" s="359"/>
      <c r="H95" s="232" t="s">
        <v>11</v>
      </c>
      <c r="I95" s="233" t="s">
        <v>136</v>
      </c>
      <c r="J95" s="232" t="s">
        <v>143</v>
      </c>
      <c r="K95" s="252" t="s">
        <v>136</v>
      </c>
    </row>
    <row r="96" spans="1:13" s="248" customFormat="1" ht="21.75" thickBot="1" x14ac:dyDescent="0.4">
      <c r="A96" s="403"/>
      <c r="B96" s="400"/>
      <c r="C96" s="399"/>
      <c r="D96" s="351"/>
      <c r="E96" s="354"/>
      <c r="F96" s="357"/>
      <c r="G96" s="382"/>
      <c r="H96" s="232" t="s">
        <v>12</v>
      </c>
      <c r="I96" s="236" t="s">
        <v>136</v>
      </c>
      <c r="J96" s="232"/>
      <c r="K96" s="250"/>
    </row>
    <row r="97" spans="1:11" s="248" customFormat="1" ht="30" x14ac:dyDescent="0.35">
      <c r="A97" s="371" t="str">
        <f>[1]FEBRERO!$C$25</f>
        <v>COMPRA DE BAJA CUANTÍA (ART.43 INCISO A)</v>
      </c>
      <c r="B97" s="374">
        <f>+C97</f>
        <v>2530</v>
      </c>
      <c r="C97" s="377">
        <f>[1]FEBRERO!$G$25</f>
        <v>2530</v>
      </c>
      <c r="D97" s="349">
        <v>1</v>
      </c>
      <c r="E97" s="352" t="str">
        <f>[1]FEBRERO!$H$25</f>
        <v>165 
MANTENIMIENTO Y REPARACIÓN DE MEDIOS DE TRANSPORTE</v>
      </c>
      <c r="F97" s="235" t="s">
        <v>5</v>
      </c>
      <c r="G97" s="230" t="str">
        <f>[1]FEBRERO!$D$25</f>
        <v>RAPIMEC   SOCIEDAD ANONIMA</v>
      </c>
      <c r="H97" s="231" t="s">
        <v>6</v>
      </c>
      <c r="I97" s="234" t="s">
        <v>136</v>
      </c>
      <c r="J97" s="231" t="s">
        <v>145</v>
      </c>
      <c r="K97" s="249" t="s">
        <v>136</v>
      </c>
    </row>
    <row r="98" spans="1:11" s="248" customFormat="1" ht="21" x14ac:dyDescent="0.35">
      <c r="A98" s="372"/>
      <c r="B98" s="375"/>
      <c r="C98" s="378"/>
      <c r="D98" s="350"/>
      <c r="E98" s="353"/>
      <c r="F98" s="355" t="s">
        <v>7</v>
      </c>
      <c r="G98" s="358">
        <f>[1]FEBRERO!$E$25</f>
        <v>28811410</v>
      </c>
      <c r="H98" s="232" t="s">
        <v>8</v>
      </c>
      <c r="I98" s="233" t="s">
        <v>136</v>
      </c>
      <c r="J98" s="232" t="s">
        <v>144</v>
      </c>
      <c r="K98" s="250" t="s">
        <v>136</v>
      </c>
    </row>
    <row r="99" spans="1:11" s="222" customFormat="1" ht="135" x14ac:dyDescent="0.25">
      <c r="A99" s="372"/>
      <c r="B99" s="375"/>
      <c r="C99" s="378"/>
      <c r="D99" s="350"/>
      <c r="E99" s="353"/>
      <c r="F99" s="356"/>
      <c r="G99" s="359"/>
      <c r="H99" s="237" t="s">
        <v>9</v>
      </c>
      <c r="I99" s="238" t="s">
        <v>136</v>
      </c>
      <c r="J99" s="239" t="s">
        <v>10</v>
      </c>
      <c r="K99" s="251" t="str">
        <f>[1]FEBRERO!$F$25</f>
        <v>SERVICIO DE REPARACIÓN DE STARTER AL VEHICULO MARCA MITSUBISHI, LINEA NATIVA GLS 4WD PLACA O-667BBF, CON EL FIN DE MANTENER EN FUNCIONAMIENTO ADECUADO A LA FLOTILLA DE VEHICULOS PROPIEDAD DE LA SECRETARÍA PRESIDENCIAL DE LA MUJER.</v>
      </c>
    </row>
    <row r="100" spans="1:11" s="222" customFormat="1" x14ac:dyDescent="0.25">
      <c r="A100" s="372"/>
      <c r="B100" s="375"/>
      <c r="C100" s="378"/>
      <c r="D100" s="350"/>
      <c r="E100" s="353"/>
      <c r="F100" s="356"/>
      <c r="G100" s="359"/>
      <c r="H100" s="232" t="s">
        <v>11</v>
      </c>
      <c r="I100" s="233" t="s">
        <v>136</v>
      </c>
      <c r="J100" s="232" t="s">
        <v>143</v>
      </c>
      <c r="K100" s="252" t="s">
        <v>136</v>
      </c>
    </row>
    <row r="101" spans="1:11" s="222" customFormat="1" ht="15.75" thickBot="1" x14ac:dyDescent="0.3">
      <c r="A101" s="403"/>
      <c r="B101" s="400"/>
      <c r="C101" s="399"/>
      <c r="D101" s="351"/>
      <c r="E101" s="354"/>
      <c r="F101" s="357"/>
      <c r="G101" s="360"/>
      <c r="H101" s="232" t="s">
        <v>12</v>
      </c>
      <c r="I101" s="236" t="s">
        <v>136</v>
      </c>
      <c r="J101" s="232"/>
      <c r="K101" s="250"/>
    </row>
    <row r="102" spans="1:11" s="248" customFormat="1" ht="30" x14ac:dyDescent="0.35">
      <c r="A102" s="371" t="str">
        <f>[1]FEBRERO!$C$26</f>
        <v>NO APLICA LEY DE CONTRATACIONES DEL ESTADO</v>
      </c>
      <c r="B102" s="374">
        <f>+C102</f>
        <v>2400</v>
      </c>
      <c r="C102" s="377">
        <f>[1]FEBRERO!$G$26</f>
        <v>2400</v>
      </c>
      <c r="D102" s="349">
        <v>1</v>
      </c>
      <c r="E102" s="352" t="str">
        <f>[1]FEBRERO!$H$26</f>
        <v>415 
VACACIONES PAGADAS POR RETIRO</v>
      </c>
      <c r="F102" s="235" t="s">
        <v>5</v>
      </c>
      <c r="G102" s="230" t="str">
        <f>[1]FEBRERO!$D$26</f>
        <v>MÉNDEZ RAMÍREZ SANDRA LISSETH</v>
      </c>
      <c r="H102" s="231" t="s">
        <v>6</v>
      </c>
      <c r="I102" s="234" t="s">
        <v>136</v>
      </c>
      <c r="J102" s="231" t="s">
        <v>145</v>
      </c>
      <c r="K102" s="249" t="s">
        <v>136</v>
      </c>
    </row>
    <row r="103" spans="1:11" s="248" customFormat="1" ht="21" x14ac:dyDescent="0.35">
      <c r="A103" s="372"/>
      <c r="B103" s="375"/>
      <c r="C103" s="378"/>
      <c r="D103" s="350"/>
      <c r="E103" s="353"/>
      <c r="F103" s="355" t="s">
        <v>7</v>
      </c>
      <c r="G103" s="358">
        <f>[1]FEBRERO!$E$26</f>
        <v>46027998</v>
      </c>
      <c r="H103" s="232" t="s">
        <v>8</v>
      </c>
      <c r="I103" s="233" t="s">
        <v>136</v>
      </c>
      <c r="J103" s="232" t="s">
        <v>144</v>
      </c>
      <c r="K103" s="250" t="s">
        <v>136</v>
      </c>
    </row>
    <row r="104" spans="1:11" s="222" customFormat="1" ht="75" x14ac:dyDescent="0.25">
      <c r="A104" s="372"/>
      <c r="B104" s="375"/>
      <c r="C104" s="378"/>
      <c r="D104" s="350"/>
      <c r="E104" s="353"/>
      <c r="F104" s="356"/>
      <c r="G104" s="359"/>
      <c r="H104" s="237" t="s">
        <v>9</v>
      </c>
      <c r="I104" s="238" t="s">
        <v>136</v>
      </c>
      <c r="J104" s="239" t="s">
        <v>10</v>
      </c>
      <c r="K104" s="251" t="str">
        <f>[1]FEBRERO!$F$26</f>
        <v>PAGO DE 12 DÍAS DE VACACIONES A SANDRA LISSETH MÉNDEZ RAMÍREZ, CORRESPONDIENTE AL PERIODO LABORADO DEL 02/01/2020 AL 31/12/2020.</v>
      </c>
    </row>
    <row r="105" spans="1:11" s="222" customFormat="1" x14ac:dyDescent="0.25">
      <c r="A105" s="372"/>
      <c r="B105" s="375"/>
      <c r="C105" s="378"/>
      <c r="D105" s="350"/>
      <c r="E105" s="353"/>
      <c r="F105" s="356"/>
      <c r="G105" s="359"/>
      <c r="H105" s="232" t="s">
        <v>11</v>
      </c>
      <c r="I105" s="233" t="s">
        <v>136</v>
      </c>
      <c r="J105" s="232" t="s">
        <v>143</v>
      </c>
      <c r="K105" s="252" t="s">
        <v>136</v>
      </c>
    </row>
    <row r="106" spans="1:11" s="222" customFormat="1" ht="15.75" thickBot="1" x14ac:dyDescent="0.3">
      <c r="A106" s="403"/>
      <c r="B106" s="400"/>
      <c r="C106" s="399"/>
      <c r="D106" s="351"/>
      <c r="E106" s="354"/>
      <c r="F106" s="357"/>
      <c r="G106" s="360"/>
      <c r="H106" s="232" t="s">
        <v>12</v>
      </c>
      <c r="I106" s="236" t="s">
        <v>136</v>
      </c>
      <c r="J106" s="232"/>
      <c r="K106" s="250"/>
    </row>
    <row r="107" spans="1:11" s="248" customFormat="1" ht="30" x14ac:dyDescent="0.35">
      <c r="A107" s="371" t="str">
        <f>[1]FEBRERO!$C$27</f>
        <v>NO APLICA LEY DE CONTRATACIONES DEL ESTADO</v>
      </c>
      <c r="B107" s="374">
        <f>+C107</f>
        <v>3800</v>
      </c>
      <c r="C107" s="377">
        <f>[1]FEBRERO!$G$27</f>
        <v>3800</v>
      </c>
      <c r="D107" s="349">
        <v>1</v>
      </c>
      <c r="E107" s="352" t="str">
        <f>[1]FEBRERO!$H$27</f>
        <v>415 
VACACIONES PAGADAS POR RETIRO</v>
      </c>
      <c r="F107" s="235" t="s">
        <v>5</v>
      </c>
      <c r="G107" s="230" t="str">
        <f>[1]FEBRERO!$D$27</f>
        <v>ROSALES QUEVEDO DANIEL JOSUE</v>
      </c>
      <c r="H107" s="231" t="s">
        <v>6</v>
      </c>
      <c r="I107" s="234" t="s">
        <v>136</v>
      </c>
      <c r="J107" s="231" t="s">
        <v>145</v>
      </c>
      <c r="K107" s="249" t="s">
        <v>136</v>
      </c>
    </row>
    <row r="108" spans="1:11" s="248" customFormat="1" ht="21" x14ac:dyDescent="0.35">
      <c r="A108" s="372"/>
      <c r="B108" s="375"/>
      <c r="C108" s="378"/>
      <c r="D108" s="350"/>
      <c r="E108" s="353"/>
      <c r="F108" s="355" t="s">
        <v>7</v>
      </c>
      <c r="G108" s="358">
        <v>9929290</v>
      </c>
      <c r="H108" s="232" t="s">
        <v>8</v>
      </c>
      <c r="I108" s="233" t="s">
        <v>136</v>
      </c>
      <c r="J108" s="232" t="s">
        <v>144</v>
      </c>
      <c r="K108" s="250" t="s">
        <v>136</v>
      </c>
    </row>
    <row r="109" spans="1:11" s="222" customFormat="1" ht="60" x14ac:dyDescent="0.25">
      <c r="A109" s="372"/>
      <c r="B109" s="375"/>
      <c r="C109" s="378"/>
      <c r="D109" s="350"/>
      <c r="E109" s="353"/>
      <c r="F109" s="356"/>
      <c r="G109" s="359"/>
      <c r="H109" s="237" t="s">
        <v>9</v>
      </c>
      <c r="I109" s="238" t="s">
        <v>136</v>
      </c>
      <c r="J109" s="239" t="s">
        <v>10</v>
      </c>
      <c r="K109" s="251" t="str">
        <f>[1]FEBRERO!$F$27</f>
        <v>PAGO DE 19 DÍAS DE VACACIONES A DANIEL JOSUÉ ROSALES QUEVEDO, POR EL PERIODO LABORADO DEL 02/01/2020 AL 31/12/2020.</v>
      </c>
    </row>
    <row r="110" spans="1:11" s="222" customFormat="1" x14ac:dyDescent="0.25">
      <c r="A110" s="372"/>
      <c r="B110" s="375"/>
      <c r="C110" s="378"/>
      <c r="D110" s="350"/>
      <c r="E110" s="353"/>
      <c r="F110" s="356"/>
      <c r="G110" s="359"/>
      <c r="H110" s="232" t="s">
        <v>11</v>
      </c>
      <c r="I110" s="233" t="s">
        <v>136</v>
      </c>
      <c r="J110" s="232" t="s">
        <v>143</v>
      </c>
      <c r="K110" s="252" t="s">
        <v>136</v>
      </c>
    </row>
    <row r="111" spans="1:11" s="222" customFormat="1" ht="15.75" thickBot="1" x14ac:dyDescent="0.3">
      <c r="A111" s="403"/>
      <c r="B111" s="400"/>
      <c r="C111" s="399"/>
      <c r="D111" s="351"/>
      <c r="E111" s="354"/>
      <c r="F111" s="357"/>
      <c r="G111" s="360"/>
      <c r="H111" s="232" t="s">
        <v>12</v>
      </c>
      <c r="I111" s="236" t="s">
        <v>136</v>
      </c>
      <c r="J111" s="232"/>
      <c r="K111" s="250"/>
    </row>
    <row r="112" spans="1:11" s="248" customFormat="1" ht="30" x14ac:dyDescent="0.35">
      <c r="A112" s="371" t="str">
        <f>[1]FEBRERO!$C$28</f>
        <v>NO APLICA LEY DE CONTRATACIONES DEL ESTADO</v>
      </c>
      <c r="B112" s="374">
        <f>+C112</f>
        <v>25765.200000000001</v>
      </c>
      <c r="C112" s="377">
        <f>[1]FEBRERO!$G$28</f>
        <v>25765.200000000001</v>
      </c>
      <c r="D112" s="349">
        <v>1</v>
      </c>
      <c r="E112" s="352" t="str">
        <f>[1]FEBRERO!$H$28</f>
        <v>415 
VACACIONES PAGADAS POR RETIRO</v>
      </c>
      <c r="F112" s="235" t="s">
        <v>5</v>
      </c>
      <c r="G112" s="230" t="str">
        <f>[1]FEBRERO!$D$28</f>
        <v>VELASQUEZ MORALES JAIME HUMBERTO</v>
      </c>
      <c r="H112" s="231" t="s">
        <v>6</v>
      </c>
      <c r="I112" s="234" t="s">
        <v>136</v>
      </c>
      <c r="J112" s="231" t="s">
        <v>145</v>
      </c>
      <c r="K112" s="249" t="s">
        <v>136</v>
      </c>
    </row>
    <row r="113" spans="1:11" s="248" customFormat="1" ht="21" x14ac:dyDescent="0.35">
      <c r="A113" s="372"/>
      <c r="B113" s="375"/>
      <c r="C113" s="378"/>
      <c r="D113" s="350"/>
      <c r="E113" s="353"/>
      <c r="F113" s="355" t="s">
        <v>7</v>
      </c>
      <c r="G113" s="358">
        <f>[1]FEBRERO!$E$28</f>
        <v>25135570</v>
      </c>
      <c r="H113" s="232" t="s">
        <v>8</v>
      </c>
      <c r="I113" s="233" t="s">
        <v>136</v>
      </c>
      <c r="J113" s="232" t="s">
        <v>144</v>
      </c>
      <c r="K113" s="250" t="s">
        <v>136</v>
      </c>
    </row>
    <row r="114" spans="1:11" s="222" customFormat="1" ht="75" x14ac:dyDescent="0.25">
      <c r="A114" s="372"/>
      <c r="B114" s="375"/>
      <c r="C114" s="378"/>
      <c r="D114" s="350"/>
      <c r="E114" s="353"/>
      <c r="F114" s="356"/>
      <c r="G114" s="359"/>
      <c r="H114" s="237" t="s">
        <v>9</v>
      </c>
      <c r="I114" s="238" t="s">
        <v>136</v>
      </c>
      <c r="J114" s="239" t="s">
        <v>10</v>
      </c>
      <c r="K114" s="251" t="str">
        <f>[1]FEBRERO!$F$28</f>
        <v>PAGO DE 40 DÍAS DE VACACIONES A JAIME HUMBERTO VELASQUEZ MORALES, POR EL PERIODO LABORADO DEL 01/01/2019  AL 31/12/2020.</v>
      </c>
    </row>
    <row r="115" spans="1:11" s="222" customFormat="1" x14ac:dyDescent="0.25">
      <c r="A115" s="372"/>
      <c r="B115" s="375"/>
      <c r="C115" s="378"/>
      <c r="D115" s="350"/>
      <c r="E115" s="353"/>
      <c r="F115" s="356"/>
      <c r="G115" s="359"/>
      <c r="H115" s="232" t="s">
        <v>11</v>
      </c>
      <c r="I115" s="233" t="s">
        <v>136</v>
      </c>
      <c r="J115" s="232" t="s">
        <v>143</v>
      </c>
      <c r="K115" s="252" t="s">
        <v>136</v>
      </c>
    </row>
    <row r="116" spans="1:11" s="222" customFormat="1" ht="15.75" thickBot="1" x14ac:dyDescent="0.3">
      <c r="A116" s="403"/>
      <c r="B116" s="400"/>
      <c r="C116" s="399"/>
      <c r="D116" s="351"/>
      <c r="E116" s="354"/>
      <c r="F116" s="357"/>
      <c r="G116" s="360"/>
      <c r="H116" s="232" t="s">
        <v>12</v>
      </c>
      <c r="I116" s="236" t="s">
        <v>136</v>
      </c>
      <c r="J116" s="232"/>
      <c r="K116" s="250"/>
    </row>
    <row r="117" spans="1:11" s="248" customFormat="1" ht="30" x14ac:dyDescent="0.35">
      <c r="A117" s="371" t="str">
        <f>[1]FEBRERO!$C$29</f>
        <v>NO APLICA LEY DE CONTRATACIONES DEL ESTADO</v>
      </c>
      <c r="B117" s="374">
        <f>+C117</f>
        <v>1000</v>
      </c>
      <c r="C117" s="377">
        <f>[1]FEBRERO!$G$29</f>
        <v>1000</v>
      </c>
      <c r="D117" s="349">
        <v>1</v>
      </c>
      <c r="E117" s="352" t="str">
        <f>[1]FEBRERO!$H$29</f>
        <v>415 
VACACIONES PAGADAS POR RETIRO</v>
      </c>
      <c r="F117" s="235" t="s">
        <v>5</v>
      </c>
      <c r="G117" s="230" t="str">
        <f>[1]FEBRERO!$D$29</f>
        <v>DE LEON MORALES BYRON ARIEL</v>
      </c>
      <c r="H117" s="231" t="s">
        <v>6</v>
      </c>
      <c r="I117" s="234" t="s">
        <v>136</v>
      </c>
      <c r="J117" s="231" t="s">
        <v>145</v>
      </c>
      <c r="K117" s="249" t="s">
        <v>136</v>
      </c>
    </row>
    <row r="118" spans="1:11" s="248" customFormat="1" ht="21" x14ac:dyDescent="0.35">
      <c r="A118" s="372"/>
      <c r="B118" s="375"/>
      <c r="C118" s="378"/>
      <c r="D118" s="350"/>
      <c r="E118" s="353"/>
      <c r="F118" s="355" t="s">
        <v>7</v>
      </c>
      <c r="G118" s="358">
        <f>[1]FEBRERO!$E$29</f>
        <v>55387071</v>
      </c>
      <c r="H118" s="232" t="s">
        <v>8</v>
      </c>
      <c r="I118" s="233" t="s">
        <v>136</v>
      </c>
      <c r="J118" s="232" t="s">
        <v>144</v>
      </c>
      <c r="K118" s="250" t="s">
        <v>136</v>
      </c>
    </row>
    <row r="119" spans="1:11" s="222" customFormat="1" ht="75" x14ac:dyDescent="0.25">
      <c r="A119" s="372"/>
      <c r="B119" s="375"/>
      <c r="C119" s="378"/>
      <c r="D119" s="350"/>
      <c r="E119" s="353"/>
      <c r="F119" s="356"/>
      <c r="G119" s="359"/>
      <c r="H119" s="237" t="s">
        <v>9</v>
      </c>
      <c r="I119" s="238" t="s">
        <v>136</v>
      </c>
      <c r="J119" s="239" t="s">
        <v>10</v>
      </c>
      <c r="K119" s="251" t="str">
        <f>[1]FEBRERO!$F$29</f>
        <v>PAGO DE 5 DÍAS DE VACACIONES A BYRON ARIEL DE LEON MORALES, CORRESPONDIENTE AL PERIODO LABORADO DEL 02/01/2020 AL 31/12/2020.</v>
      </c>
    </row>
    <row r="120" spans="1:11" s="222" customFormat="1" x14ac:dyDescent="0.25">
      <c r="A120" s="372"/>
      <c r="B120" s="375"/>
      <c r="C120" s="378"/>
      <c r="D120" s="350"/>
      <c r="E120" s="353"/>
      <c r="F120" s="356"/>
      <c r="G120" s="359"/>
      <c r="H120" s="232" t="s">
        <v>11</v>
      </c>
      <c r="I120" s="233" t="s">
        <v>136</v>
      </c>
      <c r="J120" s="232" t="s">
        <v>143</v>
      </c>
      <c r="K120" s="252" t="s">
        <v>136</v>
      </c>
    </row>
    <row r="121" spans="1:11" s="222" customFormat="1" ht="15.75" thickBot="1" x14ac:dyDescent="0.3">
      <c r="A121" s="403"/>
      <c r="B121" s="400"/>
      <c r="C121" s="399"/>
      <c r="D121" s="351"/>
      <c r="E121" s="354"/>
      <c r="F121" s="357"/>
      <c r="G121" s="360"/>
      <c r="H121" s="232" t="s">
        <v>12</v>
      </c>
      <c r="I121" s="236" t="s">
        <v>136</v>
      </c>
      <c r="J121" s="232"/>
      <c r="K121" s="250"/>
    </row>
    <row r="122" spans="1:11" s="248" customFormat="1" ht="30" customHeight="1" x14ac:dyDescent="0.35">
      <c r="A122" s="371" t="str">
        <f>[1]FEBRERO!$C$29</f>
        <v>NO APLICA LEY DE CONTRATACIONES DEL ESTADO</v>
      </c>
      <c r="B122" s="374">
        <f>+C122</f>
        <v>1000</v>
      </c>
      <c r="C122" s="377">
        <f>[1]FEBRERO!$G$29</f>
        <v>1000</v>
      </c>
      <c r="D122" s="349">
        <v>1</v>
      </c>
      <c r="E122" s="352" t="str">
        <f>[1]FEBRERO!$H$29</f>
        <v>415 
VACACIONES PAGADAS POR RETIRO</v>
      </c>
      <c r="F122" s="235" t="s">
        <v>5</v>
      </c>
      <c r="G122" s="230" t="str">
        <f>[1]FEBRERO!$D$30</f>
        <v>SIMAJ TALA MARCOS FERNANDO</v>
      </c>
      <c r="H122" s="231" t="s">
        <v>6</v>
      </c>
      <c r="I122" s="234" t="s">
        <v>136</v>
      </c>
      <c r="J122" s="231" t="s">
        <v>145</v>
      </c>
      <c r="K122" s="249" t="s">
        <v>136</v>
      </c>
    </row>
    <row r="123" spans="1:11" s="248" customFormat="1" ht="21" x14ac:dyDescent="0.35">
      <c r="A123" s="401"/>
      <c r="B123" s="375"/>
      <c r="C123" s="378"/>
      <c r="D123" s="350"/>
      <c r="E123" s="353"/>
      <c r="F123" s="355" t="s">
        <v>7</v>
      </c>
      <c r="G123" s="358">
        <f>[1]FEBRERO!$E$30</f>
        <v>12756776</v>
      </c>
      <c r="H123" s="232" t="s">
        <v>8</v>
      </c>
      <c r="I123" s="233" t="s">
        <v>136</v>
      </c>
      <c r="J123" s="232" t="s">
        <v>144</v>
      </c>
      <c r="K123" s="250" t="s">
        <v>136</v>
      </c>
    </row>
    <row r="124" spans="1:11" s="222" customFormat="1" ht="105" customHeight="1" x14ac:dyDescent="0.25">
      <c r="A124" s="401"/>
      <c r="B124" s="375"/>
      <c r="C124" s="378"/>
      <c r="D124" s="350"/>
      <c r="E124" s="353"/>
      <c r="F124" s="356"/>
      <c r="G124" s="359"/>
      <c r="H124" s="237" t="s">
        <v>9</v>
      </c>
      <c r="I124" s="238" t="s">
        <v>136</v>
      </c>
      <c r="J124" s="239" t="s">
        <v>10</v>
      </c>
      <c r="K124" s="251" t="str">
        <f>[1]FEBRERO!$F$30</f>
        <v>PAGO DE 5 DÍAS DE VACACIONES A MARCOS FERNANDO SIMAJ TALA, CORRESPONDIENTE AL PERIODO LABORADO DEL 02/01/2020 AL 31/12/2020.</v>
      </c>
    </row>
    <row r="125" spans="1:11" s="222" customFormat="1" x14ac:dyDescent="0.25">
      <c r="A125" s="401"/>
      <c r="B125" s="375"/>
      <c r="C125" s="378"/>
      <c r="D125" s="350"/>
      <c r="E125" s="353"/>
      <c r="F125" s="356"/>
      <c r="G125" s="359"/>
      <c r="H125" s="232" t="s">
        <v>11</v>
      </c>
      <c r="I125" s="233" t="s">
        <v>136</v>
      </c>
      <c r="J125" s="232" t="s">
        <v>143</v>
      </c>
      <c r="K125" s="252" t="s">
        <v>136</v>
      </c>
    </row>
    <row r="126" spans="1:11" s="222" customFormat="1" ht="15.75" thickBot="1" x14ac:dyDescent="0.3">
      <c r="A126" s="402"/>
      <c r="B126" s="400"/>
      <c r="C126" s="399"/>
      <c r="D126" s="351"/>
      <c r="E126" s="354"/>
      <c r="F126" s="357"/>
      <c r="G126" s="360"/>
      <c r="H126" s="232" t="s">
        <v>12</v>
      </c>
      <c r="I126" s="236" t="s">
        <v>136</v>
      </c>
      <c r="J126" s="232"/>
      <c r="K126" s="250"/>
    </row>
    <row r="127" spans="1:11" s="248" customFormat="1" ht="30" customHeight="1" x14ac:dyDescent="0.35">
      <c r="A127" s="371" t="str">
        <f>[1]FEBRERO!$C$31</f>
        <v>NO APLICA LEY DE CONTRATACIONES DEL ESTADO</v>
      </c>
      <c r="B127" s="374">
        <f>+C127</f>
        <v>1200</v>
      </c>
      <c r="C127" s="377">
        <f>[1]FEBRERO!$G$31</f>
        <v>1200</v>
      </c>
      <c r="D127" s="349">
        <v>1</v>
      </c>
      <c r="E127" s="352" t="str">
        <f>[1]FEBRERO!$H$31</f>
        <v>415 
VACACIONES PAGADAS POR RETIRO</v>
      </c>
      <c r="F127" s="235" t="s">
        <v>5</v>
      </c>
      <c r="G127" s="230" t="str">
        <f>[1]FEBRERO!$D$31</f>
        <v>ALDANA PEREZ ROSA VIRGINIA</v>
      </c>
      <c r="H127" s="231" t="s">
        <v>6</v>
      </c>
      <c r="I127" s="234" t="s">
        <v>136</v>
      </c>
      <c r="J127" s="231" t="s">
        <v>145</v>
      </c>
      <c r="K127" s="249" t="s">
        <v>136</v>
      </c>
    </row>
    <row r="128" spans="1:11" s="248" customFormat="1" ht="21" x14ac:dyDescent="0.35">
      <c r="A128" s="401"/>
      <c r="B128" s="375"/>
      <c r="C128" s="378"/>
      <c r="D128" s="350"/>
      <c r="E128" s="353"/>
      <c r="F128" s="355" t="s">
        <v>7</v>
      </c>
      <c r="G128" s="358">
        <f>[1]FEBRERO!$E$31</f>
        <v>39611450</v>
      </c>
      <c r="H128" s="232" t="s">
        <v>8</v>
      </c>
      <c r="I128" s="233" t="s">
        <v>136</v>
      </c>
      <c r="J128" s="232" t="s">
        <v>144</v>
      </c>
      <c r="K128" s="250" t="s">
        <v>136</v>
      </c>
    </row>
    <row r="129" spans="1:11" s="222" customFormat="1" ht="105" customHeight="1" x14ac:dyDescent="0.25">
      <c r="A129" s="401"/>
      <c r="B129" s="375"/>
      <c r="C129" s="378"/>
      <c r="D129" s="350"/>
      <c r="E129" s="353"/>
      <c r="F129" s="356"/>
      <c r="G129" s="359"/>
      <c r="H129" s="237" t="s">
        <v>9</v>
      </c>
      <c r="I129" s="238" t="s">
        <v>136</v>
      </c>
      <c r="J129" s="239" t="s">
        <v>10</v>
      </c>
      <c r="K129" s="251" t="str">
        <f>[1]FEBRERO!$F$31</f>
        <v>PAGO DE 6 DÍAS DE VACACIONES A ROSA VIRGINIA ALDANA PEREZ, POR EL PERIODO LABORADO DEL 02/01/2020 AL 31/12/2020.</v>
      </c>
    </row>
    <row r="130" spans="1:11" s="222" customFormat="1" x14ac:dyDescent="0.25">
      <c r="A130" s="401"/>
      <c r="B130" s="375"/>
      <c r="C130" s="378"/>
      <c r="D130" s="350"/>
      <c r="E130" s="353"/>
      <c r="F130" s="356"/>
      <c r="G130" s="359"/>
      <c r="H130" s="232" t="s">
        <v>11</v>
      </c>
      <c r="I130" s="233" t="s">
        <v>136</v>
      </c>
      <c r="J130" s="232" t="s">
        <v>143</v>
      </c>
      <c r="K130" s="252" t="s">
        <v>136</v>
      </c>
    </row>
    <row r="131" spans="1:11" s="222" customFormat="1" ht="15.75" thickBot="1" x14ac:dyDescent="0.3">
      <c r="A131" s="402"/>
      <c r="B131" s="400"/>
      <c r="C131" s="399"/>
      <c r="D131" s="351"/>
      <c r="E131" s="354"/>
      <c r="F131" s="357"/>
      <c r="G131" s="360"/>
      <c r="H131" s="232" t="s">
        <v>12</v>
      </c>
      <c r="I131" s="236" t="s">
        <v>136</v>
      </c>
      <c r="J131" s="232"/>
      <c r="K131" s="250"/>
    </row>
    <row r="132" spans="1:11" s="248" customFormat="1" ht="30" customHeight="1" x14ac:dyDescent="0.35">
      <c r="A132" s="371" t="str">
        <f>[1]FEBRERO!$C$32</f>
        <v>NO APLICA LEY DE CONTRATACIONES DEL ESTADO</v>
      </c>
      <c r="B132" s="374">
        <f>+C132</f>
        <v>1400</v>
      </c>
      <c r="C132" s="377">
        <f>[1]FEBRERO!$G$32</f>
        <v>1400</v>
      </c>
      <c r="D132" s="349">
        <v>1</v>
      </c>
      <c r="E132" s="352" t="str">
        <f>[1]FEBRERO!$H$32</f>
        <v>415 
VACACIONES PAGADAS POR RETIRO</v>
      </c>
      <c r="F132" s="235" t="s">
        <v>5</v>
      </c>
      <c r="G132" s="230" t="str">
        <f>[1]FEBRERO!$D$32</f>
        <v>HERRERA HERRERA VICTOR FERNANDO</v>
      </c>
      <c r="H132" s="231" t="s">
        <v>6</v>
      </c>
      <c r="I132" s="234" t="s">
        <v>136</v>
      </c>
      <c r="J132" s="231" t="s">
        <v>145</v>
      </c>
      <c r="K132" s="249" t="s">
        <v>136</v>
      </c>
    </row>
    <row r="133" spans="1:11" s="248" customFormat="1" ht="21" x14ac:dyDescent="0.35">
      <c r="A133" s="401"/>
      <c r="B133" s="375"/>
      <c r="C133" s="378"/>
      <c r="D133" s="350"/>
      <c r="E133" s="353"/>
      <c r="F133" s="355" t="s">
        <v>7</v>
      </c>
      <c r="G133" s="358">
        <f>[1]FEBRERO!$E$32</f>
        <v>42347157</v>
      </c>
      <c r="H133" s="232" t="s">
        <v>8</v>
      </c>
      <c r="I133" s="233" t="s">
        <v>136</v>
      </c>
      <c r="J133" s="232" t="s">
        <v>144</v>
      </c>
      <c r="K133" s="250" t="s">
        <v>136</v>
      </c>
    </row>
    <row r="134" spans="1:11" s="222" customFormat="1" ht="105" customHeight="1" x14ac:dyDescent="0.25">
      <c r="A134" s="401"/>
      <c r="B134" s="375"/>
      <c r="C134" s="378"/>
      <c r="D134" s="350"/>
      <c r="E134" s="353"/>
      <c r="F134" s="356"/>
      <c r="G134" s="359"/>
      <c r="H134" s="237" t="s">
        <v>9</v>
      </c>
      <c r="I134" s="238" t="s">
        <v>136</v>
      </c>
      <c r="J134" s="239" t="s">
        <v>10</v>
      </c>
      <c r="K134" s="251" t="str">
        <f>[1]FEBRERO!$F$32</f>
        <v>PAGO DE 7 DÍAS DE VACACIONES A VICTOR FERNANDO HERRERA HERRERA, POR EL PERIODO LABORADO DEL 03/02/2020  AL 31/12/2020.</v>
      </c>
    </row>
    <row r="135" spans="1:11" s="222" customFormat="1" x14ac:dyDescent="0.25">
      <c r="A135" s="401"/>
      <c r="B135" s="375"/>
      <c r="C135" s="378"/>
      <c r="D135" s="350"/>
      <c r="E135" s="353"/>
      <c r="F135" s="356"/>
      <c r="G135" s="359"/>
      <c r="H135" s="232" t="s">
        <v>11</v>
      </c>
      <c r="I135" s="233" t="s">
        <v>136</v>
      </c>
      <c r="J135" s="232" t="s">
        <v>143</v>
      </c>
      <c r="K135" s="252" t="s">
        <v>136</v>
      </c>
    </row>
    <row r="136" spans="1:11" s="222" customFormat="1" ht="15.75" thickBot="1" x14ac:dyDescent="0.3">
      <c r="A136" s="402"/>
      <c r="B136" s="400"/>
      <c r="C136" s="399"/>
      <c r="D136" s="351"/>
      <c r="E136" s="354"/>
      <c r="F136" s="357"/>
      <c r="G136" s="360"/>
      <c r="H136" s="232" t="s">
        <v>12</v>
      </c>
      <c r="I136" s="236" t="s">
        <v>136</v>
      </c>
      <c r="J136" s="232"/>
      <c r="K136" s="250"/>
    </row>
    <row r="137" spans="1:11" s="248" customFormat="1" ht="30" customHeight="1" x14ac:dyDescent="0.35">
      <c r="A137" s="371" t="str">
        <f>[1]FEBRERO!$C$33</f>
        <v>NO APLICA LEY DE CONTRATACIONES DEL ESTADO</v>
      </c>
      <c r="B137" s="374">
        <f>+C137</f>
        <v>1800</v>
      </c>
      <c r="C137" s="377">
        <f>[1]FEBRERO!$G$33</f>
        <v>1800</v>
      </c>
      <c r="D137" s="349">
        <v>1</v>
      </c>
      <c r="E137" s="352" t="str">
        <f>[1]FEBRERO!$H$33</f>
        <v>415 
VACACIONES PAGADAS POR RETIRO</v>
      </c>
      <c r="F137" s="235" t="s">
        <v>5</v>
      </c>
      <c r="G137" s="230" t="str">
        <f>[1]FEBRERO!$D$33</f>
        <v>CANU HERNANDEZ GLORIA AZUCENA</v>
      </c>
      <c r="H137" s="231" t="s">
        <v>6</v>
      </c>
      <c r="I137" s="234" t="s">
        <v>136</v>
      </c>
      <c r="J137" s="231" t="s">
        <v>145</v>
      </c>
      <c r="K137" s="249" t="s">
        <v>136</v>
      </c>
    </row>
    <row r="138" spans="1:11" s="248" customFormat="1" ht="21" x14ac:dyDescent="0.35">
      <c r="A138" s="401"/>
      <c r="B138" s="375"/>
      <c r="C138" s="378"/>
      <c r="D138" s="350"/>
      <c r="E138" s="353"/>
      <c r="F138" s="355" t="s">
        <v>7</v>
      </c>
      <c r="G138" s="358">
        <f>[1]FEBRERO!$E$33</f>
        <v>49543172</v>
      </c>
      <c r="H138" s="232" t="s">
        <v>8</v>
      </c>
      <c r="I138" s="233" t="s">
        <v>136</v>
      </c>
      <c r="J138" s="232" t="s">
        <v>144</v>
      </c>
      <c r="K138" s="250" t="s">
        <v>136</v>
      </c>
    </row>
    <row r="139" spans="1:11" s="222" customFormat="1" ht="105" customHeight="1" x14ac:dyDescent="0.25">
      <c r="A139" s="401"/>
      <c r="B139" s="375"/>
      <c r="C139" s="378"/>
      <c r="D139" s="350"/>
      <c r="E139" s="353"/>
      <c r="F139" s="356"/>
      <c r="G139" s="359"/>
      <c r="H139" s="237" t="s">
        <v>9</v>
      </c>
      <c r="I139" s="238" t="s">
        <v>136</v>
      </c>
      <c r="J139" s="239" t="s">
        <v>10</v>
      </c>
      <c r="K139" s="251" t="str">
        <f>[1]FEBRERO!$F$33</f>
        <v>PAGO DE 9 DÍAS DE VACACIONES A GLORIA AZUCENA CANÚ HERNÁNDEZ, CORRESPONDIENTE AL PERIODO LABORADO DEL 02/01/2020 AL 31/12/2020.</v>
      </c>
    </row>
    <row r="140" spans="1:11" s="222" customFormat="1" x14ac:dyDescent="0.25">
      <c r="A140" s="401"/>
      <c r="B140" s="375"/>
      <c r="C140" s="378"/>
      <c r="D140" s="350"/>
      <c r="E140" s="353"/>
      <c r="F140" s="356"/>
      <c r="G140" s="359"/>
      <c r="H140" s="232" t="s">
        <v>11</v>
      </c>
      <c r="I140" s="233" t="s">
        <v>136</v>
      </c>
      <c r="J140" s="232" t="s">
        <v>143</v>
      </c>
      <c r="K140" s="252" t="s">
        <v>136</v>
      </c>
    </row>
    <row r="141" spans="1:11" s="222" customFormat="1" ht="15.75" thickBot="1" x14ac:dyDescent="0.3">
      <c r="A141" s="402"/>
      <c r="B141" s="400"/>
      <c r="C141" s="399"/>
      <c r="D141" s="351"/>
      <c r="E141" s="354"/>
      <c r="F141" s="357"/>
      <c r="G141" s="360"/>
      <c r="H141" s="232" t="s">
        <v>12</v>
      </c>
      <c r="I141" s="236" t="s">
        <v>136</v>
      </c>
      <c r="J141" s="232"/>
      <c r="K141" s="250"/>
    </row>
    <row r="142" spans="1:11" s="248" customFormat="1" ht="30" customHeight="1" x14ac:dyDescent="0.35">
      <c r="A142" s="371" t="str">
        <f>[1]FEBRERO!$C$34</f>
        <v>NO APLICA LEY DE CONTRATACIONES DEL ESTADO</v>
      </c>
      <c r="B142" s="374">
        <f>+C142</f>
        <v>1800</v>
      </c>
      <c r="C142" s="377">
        <f>[1]FEBRERO!$G$34</f>
        <v>1800</v>
      </c>
      <c r="D142" s="349">
        <v>1</v>
      </c>
      <c r="E142" s="352" t="str">
        <f>[1]FEBRERO!$H$34</f>
        <v>415 
VACACIONES PAGADAS POR RETIRO</v>
      </c>
      <c r="F142" s="235" t="s">
        <v>5</v>
      </c>
      <c r="G142" s="230" t="str">
        <f>[1]FEBRERO!$D$34</f>
        <v>MONZON NAVARRO INGRID LISETH</v>
      </c>
      <c r="H142" s="231" t="s">
        <v>6</v>
      </c>
      <c r="I142" s="234" t="s">
        <v>136</v>
      </c>
      <c r="J142" s="231" t="s">
        <v>145</v>
      </c>
      <c r="K142" s="249" t="s">
        <v>136</v>
      </c>
    </row>
    <row r="143" spans="1:11" s="248" customFormat="1" ht="21" x14ac:dyDescent="0.35">
      <c r="A143" s="401"/>
      <c r="B143" s="375"/>
      <c r="C143" s="378"/>
      <c r="D143" s="350"/>
      <c r="E143" s="353"/>
      <c r="F143" s="355" t="s">
        <v>7</v>
      </c>
      <c r="G143" s="358">
        <f>[1]FEBRERO!$E$34</f>
        <v>26668149</v>
      </c>
      <c r="H143" s="232" t="s">
        <v>8</v>
      </c>
      <c r="I143" s="233" t="s">
        <v>136</v>
      </c>
      <c r="J143" s="232" t="s">
        <v>144</v>
      </c>
      <c r="K143" s="250" t="s">
        <v>136</v>
      </c>
    </row>
    <row r="144" spans="1:11" s="222" customFormat="1" ht="105" customHeight="1" x14ac:dyDescent="0.25">
      <c r="A144" s="401"/>
      <c r="B144" s="375"/>
      <c r="C144" s="378"/>
      <c r="D144" s="350"/>
      <c r="E144" s="353"/>
      <c r="F144" s="356"/>
      <c r="G144" s="359"/>
      <c r="H144" s="237" t="s">
        <v>9</v>
      </c>
      <c r="I144" s="238" t="s">
        <v>136</v>
      </c>
      <c r="J144" s="239" t="s">
        <v>10</v>
      </c>
      <c r="K144" s="251" t="str">
        <f>[1]FEBRERO!$F$34</f>
        <v>PAGO DE 9 DÍAS DE VACACIONES A INGRID LISETH MONZÓN NAVARRO DE GONZALEZ, POR EL PERIODO LABORADO DEL 02/01/2020 AL 31/12/2020.</v>
      </c>
    </row>
    <row r="145" spans="1:11" s="222" customFormat="1" x14ac:dyDescent="0.25">
      <c r="A145" s="401"/>
      <c r="B145" s="375"/>
      <c r="C145" s="378"/>
      <c r="D145" s="350"/>
      <c r="E145" s="353"/>
      <c r="F145" s="356"/>
      <c r="G145" s="359"/>
      <c r="H145" s="232" t="s">
        <v>11</v>
      </c>
      <c r="I145" s="233" t="s">
        <v>136</v>
      </c>
      <c r="J145" s="232" t="s">
        <v>143</v>
      </c>
      <c r="K145" s="252" t="s">
        <v>136</v>
      </c>
    </row>
    <row r="146" spans="1:11" s="222" customFormat="1" x14ac:dyDescent="0.25">
      <c r="A146" s="402"/>
      <c r="B146" s="400"/>
      <c r="C146" s="399"/>
      <c r="D146" s="351"/>
      <c r="E146" s="354"/>
      <c r="F146" s="357"/>
      <c r="G146" s="360"/>
      <c r="H146" s="232" t="s">
        <v>12</v>
      </c>
      <c r="I146" s="236" t="s">
        <v>136</v>
      </c>
      <c r="J146" s="232"/>
      <c r="K146" s="250"/>
    </row>
    <row r="147" spans="1:11" s="222" customFormat="1" ht="21.75" thickBot="1" x14ac:dyDescent="0.3">
      <c r="A147" s="194" t="s">
        <v>146</v>
      </c>
      <c r="B147" s="110">
        <f>+SUM(B12:B146)</f>
        <v>88869.05</v>
      </c>
      <c r="C147" s="110"/>
      <c r="D147" s="86"/>
      <c r="E147" s="86"/>
      <c r="F147" s="86"/>
      <c r="G147" s="86"/>
      <c r="H147" s="86"/>
      <c r="I147" s="86"/>
      <c r="J147" s="86"/>
      <c r="K147" s="270"/>
    </row>
    <row r="148" spans="1:11" x14ac:dyDescent="0.25">
      <c r="A148" s="195"/>
      <c r="B148" s="72"/>
      <c r="C148" s="111"/>
      <c r="D148" s="71"/>
      <c r="E148" s="71"/>
      <c r="F148" s="72"/>
      <c r="G148" s="71"/>
      <c r="H148" s="71"/>
      <c r="I148" s="71"/>
      <c r="J148" s="71"/>
      <c r="K148" s="196"/>
    </row>
    <row r="149" spans="1:11" ht="23.25" x14ac:dyDescent="0.35">
      <c r="A149" s="195"/>
      <c r="B149" s="188">
        <f>+[2]Sheet1!$AL$308</f>
        <v>589263.26</v>
      </c>
      <c r="C149" s="71"/>
      <c r="D149" s="71"/>
      <c r="E149" s="71"/>
      <c r="F149" s="113"/>
      <c r="G149" s="71"/>
      <c r="H149" s="71"/>
      <c r="I149" s="71"/>
      <c r="J149" s="71"/>
      <c r="K149" s="196"/>
    </row>
    <row r="150" spans="1:11" ht="23.25" x14ac:dyDescent="0.35">
      <c r="A150" s="195"/>
      <c r="B150" s="112"/>
      <c r="C150" s="71"/>
      <c r="D150" s="71"/>
      <c r="E150" s="71"/>
      <c r="F150" s="113"/>
      <c r="G150" s="71"/>
      <c r="H150" s="71"/>
      <c r="I150" s="71"/>
      <c r="J150" s="71"/>
      <c r="K150" s="196"/>
    </row>
    <row r="151" spans="1:11" ht="21" x14ac:dyDescent="0.35">
      <c r="A151" s="197" t="s">
        <v>71</v>
      </c>
      <c r="B151" s="160"/>
      <c r="C151" s="161"/>
      <c r="D151" s="161"/>
      <c r="E151" s="161"/>
      <c r="F151" s="161"/>
      <c r="G151" s="398" t="s">
        <v>182</v>
      </c>
      <c r="H151" s="398"/>
      <c r="I151" s="398"/>
      <c r="J151" s="160"/>
      <c r="K151" s="198"/>
    </row>
    <row r="152" spans="1:11" ht="21" x14ac:dyDescent="0.35">
      <c r="A152" s="199"/>
      <c r="B152" s="160"/>
      <c r="C152" s="161"/>
      <c r="D152" s="161"/>
      <c r="E152" s="161"/>
      <c r="F152" s="161"/>
      <c r="G152" s="398"/>
      <c r="H152" s="398"/>
      <c r="I152" s="398"/>
      <c r="J152" s="398"/>
      <c r="K152" s="198"/>
    </row>
    <row r="153" spans="1:11" ht="21.75" thickBot="1" x14ac:dyDescent="0.4">
      <c r="A153" s="200"/>
      <c r="B153" s="201"/>
      <c r="C153" s="202"/>
      <c r="D153" s="202"/>
      <c r="E153" s="202"/>
      <c r="F153" s="202"/>
      <c r="G153" s="202"/>
      <c r="H153" s="201"/>
      <c r="I153" s="201"/>
      <c r="J153" s="201"/>
      <c r="K153" s="203"/>
    </row>
  </sheetData>
  <mergeCells count="204">
    <mergeCell ref="A117:A121"/>
    <mergeCell ref="B117:B121"/>
    <mergeCell ref="C117:C121"/>
    <mergeCell ref="D117:D121"/>
    <mergeCell ref="E117:E121"/>
    <mergeCell ref="F118:F121"/>
    <mergeCell ref="G118:G121"/>
    <mergeCell ref="A137:A141"/>
    <mergeCell ref="B137:B141"/>
    <mergeCell ref="C137:C141"/>
    <mergeCell ref="D137:D141"/>
    <mergeCell ref="E137:E141"/>
    <mergeCell ref="F138:F141"/>
    <mergeCell ref="G138:G141"/>
    <mergeCell ref="B132:B136"/>
    <mergeCell ref="C132:C136"/>
    <mergeCell ref="D132:D136"/>
    <mergeCell ref="A127:A131"/>
    <mergeCell ref="B127:B131"/>
    <mergeCell ref="C127:C131"/>
    <mergeCell ref="D127:D131"/>
    <mergeCell ref="A122:A126"/>
    <mergeCell ref="B122:B126"/>
    <mergeCell ref="C122:C126"/>
    <mergeCell ref="A102:A106"/>
    <mergeCell ref="B102:B106"/>
    <mergeCell ref="C102:C106"/>
    <mergeCell ref="D102:D106"/>
    <mergeCell ref="E102:E106"/>
    <mergeCell ref="F103:F106"/>
    <mergeCell ref="G103:G106"/>
    <mergeCell ref="A97:A101"/>
    <mergeCell ref="B97:B101"/>
    <mergeCell ref="C97:C101"/>
    <mergeCell ref="D97:D101"/>
    <mergeCell ref="E97:E101"/>
    <mergeCell ref="F98:F101"/>
    <mergeCell ref="G98:G101"/>
    <mergeCell ref="A112:A116"/>
    <mergeCell ref="B112:B116"/>
    <mergeCell ref="C112:C116"/>
    <mergeCell ref="D112:D116"/>
    <mergeCell ref="E112:E116"/>
    <mergeCell ref="F113:F116"/>
    <mergeCell ref="G113:G116"/>
    <mergeCell ref="A107:A111"/>
    <mergeCell ref="B107:B111"/>
    <mergeCell ref="C107:C111"/>
    <mergeCell ref="D107:D111"/>
    <mergeCell ref="E107:E111"/>
    <mergeCell ref="F108:F111"/>
    <mergeCell ref="G108:G111"/>
    <mergeCell ref="C17:C21"/>
    <mergeCell ref="D17:D21"/>
    <mergeCell ref="E17:E21"/>
    <mergeCell ref="F18:F21"/>
    <mergeCell ref="G18:G21"/>
    <mergeCell ref="D62:D66"/>
    <mergeCell ref="E62:E66"/>
    <mergeCell ref="F63:F66"/>
    <mergeCell ref="E77:E81"/>
    <mergeCell ref="F78:F81"/>
    <mergeCell ref="C72:C76"/>
    <mergeCell ref="D72:D76"/>
    <mergeCell ref="E72:E76"/>
    <mergeCell ref="F44:F46"/>
    <mergeCell ref="G44:G46"/>
    <mergeCell ref="D37:D41"/>
    <mergeCell ref="E37:E41"/>
    <mergeCell ref="F49:F51"/>
    <mergeCell ref="G49:G51"/>
    <mergeCell ref="G54:G56"/>
    <mergeCell ref="A82:A86"/>
    <mergeCell ref="B82:B86"/>
    <mergeCell ref="C82:C86"/>
    <mergeCell ref="D82:D86"/>
    <mergeCell ref="F83:F86"/>
    <mergeCell ref="A52:A56"/>
    <mergeCell ref="B52:B56"/>
    <mergeCell ref="C52:C56"/>
    <mergeCell ref="D52:D56"/>
    <mergeCell ref="E52:E56"/>
    <mergeCell ref="A62:A66"/>
    <mergeCell ref="B62:B66"/>
    <mergeCell ref="C62:C66"/>
    <mergeCell ref="F54:F56"/>
    <mergeCell ref="C77:C81"/>
    <mergeCell ref="D77:D81"/>
    <mergeCell ref="A72:A76"/>
    <mergeCell ref="B72:B76"/>
    <mergeCell ref="A77:A81"/>
    <mergeCell ref="B77:B81"/>
    <mergeCell ref="A92:A96"/>
    <mergeCell ref="B92:B96"/>
    <mergeCell ref="C92:C96"/>
    <mergeCell ref="D92:D96"/>
    <mergeCell ref="E92:E96"/>
    <mergeCell ref="F93:F96"/>
    <mergeCell ref="G93:G96"/>
    <mergeCell ref="A87:A91"/>
    <mergeCell ref="B87:B91"/>
    <mergeCell ref="C87:C91"/>
    <mergeCell ref="D87:D91"/>
    <mergeCell ref="E87:E91"/>
    <mergeCell ref="F88:F91"/>
    <mergeCell ref="G88:G91"/>
    <mergeCell ref="E142:E146"/>
    <mergeCell ref="F143:F146"/>
    <mergeCell ref="G143:G146"/>
    <mergeCell ref="G68:G71"/>
    <mergeCell ref="G63:G66"/>
    <mergeCell ref="G58:G61"/>
    <mergeCell ref="E82:E86"/>
    <mergeCell ref="G78:G81"/>
    <mergeCell ref="F73:F76"/>
    <mergeCell ref="G73:G76"/>
    <mergeCell ref="G83:G86"/>
    <mergeCell ref="E132:E136"/>
    <mergeCell ref="F133:F136"/>
    <mergeCell ref="G133:G136"/>
    <mergeCell ref="E127:E131"/>
    <mergeCell ref="F128:F131"/>
    <mergeCell ref="G128:G131"/>
    <mergeCell ref="G152:J152"/>
    <mergeCell ref="G151:I151"/>
    <mergeCell ref="A47:A51"/>
    <mergeCell ref="B47:B51"/>
    <mergeCell ref="C47:C51"/>
    <mergeCell ref="D47:D51"/>
    <mergeCell ref="E47:E51"/>
    <mergeCell ref="C67:C71"/>
    <mergeCell ref="D67:D71"/>
    <mergeCell ref="E67:E71"/>
    <mergeCell ref="F68:F71"/>
    <mergeCell ref="E57:E61"/>
    <mergeCell ref="B142:B146"/>
    <mergeCell ref="A142:A146"/>
    <mergeCell ref="C142:C146"/>
    <mergeCell ref="D142:D146"/>
    <mergeCell ref="F58:F61"/>
    <mergeCell ref="A57:A61"/>
    <mergeCell ref="B57:B61"/>
    <mergeCell ref="C57:C61"/>
    <mergeCell ref="D57:D61"/>
    <mergeCell ref="A67:A71"/>
    <mergeCell ref="B67:B71"/>
    <mergeCell ref="A132:A136"/>
    <mergeCell ref="A8:K8"/>
    <mergeCell ref="E32:E36"/>
    <mergeCell ref="A37:A41"/>
    <mergeCell ref="B37:B41"/>
    <mergeCell ref="C37:C41"/>
    <mergeCell ref="F34:F36"/>
    <mergeCell ref="G34:G36"/>
    <mergeCell ref="F39:F41"/>
    <mergeCell ref="G39:G41"/>
    <mergeCell ref="A22:A26"/>
    <mergeCell ref="B22:B26"/>
    <mergeCell ref="C22:C26"/>
    <mergeCell ref="D22:D26"/>
    <mergeCell ref="E22:E26"/>
    <mergeCell ref="F28:F31"/>
    <mergeCell ref="G28:G31"/>
    <mergeCell ref="A27:A31"/>
    <mergeCell ref="B27:B31"/>
    <mergeCell ref="C27:C31"/>
    <mergeCell ref="D27:D31"/>
    <mergeCell ref="E27:E31"/>
    <mergeCell ref="G23:G26"/>
    <mergeCell ref="A17:A21"/>
    <mergeCell ref="B17:B21"/>
    <mergeCell ref="A42:A46"/>
    <mergeCell ref="B42:B46"/>
    <mergeCell ref="C42:C46"/>
    <mergeCell ref="D42:D46"/>
    <mergeCell ref="E42:E46"/>
    <mergeCell ref="A32:A36"/>
    <mergeCell ref="B32:B36"/>
    <mergeCell ref="C32:C36"/>
    <mergeCell ref="D32:D36"/>
    <mergeCell ref="D122:D126"/>
    <mergeCell ref="E122:E126"/>
    <mergeCell ref="F123:F126"/>
    <mergeCell ref="G123:G126"/>
    <mergeCell ref="F23:F26"/>
    <mergeCell ref="A1:K1"/>
    <mergeCell ref="A2:K2"/>
    <mergeCell ref="A3:F3"/>
    <mergeCell ref="G3:K3"/>
    <mergeCell ref="A4:K4"/>
    <mergeCell ref="A7:K7"/>
    <mergeCell ref="A12:A16"/>
    <mergeCell ref="B12:B16"/>
    <mergeCell ref="C12:C16"/>
    <mergeCell ref="D12:D16"/>
    <mergeCell ref="E12:E16"/>
    <mergeCell ref="F13:F16"/>
    <mergeCell ref="G13:G16"/>
    <mergeCell ref="A10:K10"/>
    <mergeCell ref="F11:G11"/>
    <mergeCell ref="H11:I11"/>
    <mergeCell ref="J11:K11"/>
    <mergeCell ref="A5:K5"/>
    <mergeCell ref="A6:K6"/>
  </mergeCells>
  <printOptions horizontalCentered="1"/>
  <pageMargins left="0.23622047244094491" right="0.23622047244094491" top="0.74803149606299213" bottom="0.74803149606299213" header="0.31496062992125984" footer="0.31496062992125984"/>
  <pageSetup scale="50" fitToWidth="0" orientation="landscape" r:id="rId1"/>
  <rowBreaks count="7" manualBreakCount="7">
    <brk id="21" max="10" man="1"/>
    <brk id="36" max="10" man="1"/>
    <brk id="51" max="10" man="1"/>
    <brk id="66" max="10" man="1"/>
    <brk id="81" max="10" man="1"/>
    <brk id="101" max="10" man="1"/>
    <brk id="131" max="10"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81"/>
  <sheetViews>
    <sheetView zoomScale="110" zoomScaleNormal="110" workbookViewId="0">
      <selection activeCell="A2" sqref="A2:O2"/>
    </sheetView>
  </sheetViews>
  <sheetFormatPr baseColWidth="10" defaultRowHeight="15" x14ac:dyDescent="0.25"/>
  <cols>
    <col min="1" max="1" width="11.140625" customWidth="1"/>
    <col min="2" max="2" width="10.7109375" customWidth="1"/>
    <col min="3" max="3" width="13.85546875" customWidth="1"/>
    <col min="4" max="4" width="23.28515625" customWidth="1"/>
    <col min="5" max="5" width="9.85546875" style="28" customWidth="1"/>
    <col min="6" max="7" width="21" style="28" customWidth="1"/>
    <col min="8" max="8" width="12.85546875" customWidth="1"/>
    <col min="9" max="9" width="13.28515625" style="28" customWidth="1"/>
    <col min="10" max="10" width="10.5703125" customWidth="1"/>
    <col min="11" max="13" width="10.5703125" style="28" customWidth="1"/>
    <col min="14" max="15" width="14.7109375" customWidth="1"/>
  </cols>
  <sheetData>
    <row r="1" spans="1:23" s="28" customFormat="1" ht="79.5" customHeight="1" x14ac:dyDescent="0.25"/>
    <row r="2" spans="1:23" ht="24" customHeight="1" x14ac:dyDescent="0.25">
      <c r="A2" s="406" t="s">
        <v>63</v>
      </c>
      <c r="B2" s="406"/>
      <c r="C2" s="406"/>
      <c r="D2" s="406"/>
      <c r="E2" s="406"/>
      <c r="F2" s="406"/>
      <c r="G2" s="406"/>
      <c r="H2" s="406"/>
      <c r="I2" s="406"/>
      <c r="J2" s="406"/>
      <c r="K2" s="406"/>
      <c r="L2" s="406"/>
      <c r="M2" s="406"/>
      <c r="N2" s="406"/>
      <c r="O2" s="278"/>
      <c r="P2" s="29"/>
      <c r="Q2" s="29"/>
      <c r="R2" s="29"/>
      <c r="S2" s="29"/>
      <c r="T2" s="29"/>
      <c r="U2" s="29"/>
      <c r="V2" s="29"/>
      <c r="W2" s="29"/>
    </row>
    <row r="3" spans="1:23" ht="18.75" x14ac:dyDescent="0.25">
      <c r="A3" s="406" t="s">
        <v>89</v>
      </c>
      <c r="B3" s="406"/>
      <c r="C3" s="406"/>
      <c r="D3" s="406"/>
      <c r="E3" s="406"/>
      <c r="F3" s="406"/>
      <c r="G3" s="406"/>
      <c r="H3" s="406"/>
      <c r="I3" s="406"/>
      <c r="J3" s="406"/>
      <c r="K3" s="406"/>
      <c r="L3" s="406"/>
      <c r="M3" s="406"/>
      <c r="N3" s="406"/>
      <c r="O3" s="278"/>
      <c r="P3" s="29"/>
      <c r="Q3" s="29"/>
      <c r="R3" s="29"/>
      <c r="S3" s="29"/>
      <c r="T3" s="29"/>
      <c r="U3" s="29"/>
      <c r="V3" s="29"/>
      <c r="W3" s="29"/>
    </row>
    <row r="4" spans="1:23" ht="15.75" customHeight="1" x14ac:dyDescent="0.25">
      <c r="A4" s="407" t="s">
        <v>64</v>
      </c>
      <c r="B4" s="407"/>
      <c r="C4" s="407"/>
      <c r="D4" s="407"/>
      <c r="E4" s="407"/>
      <c r="F4" s="407"/>
      <c r="G4" s="407"/>
      <c r="H4" s="407"/>
      <c r="I4" s="312" t="s">
        <v>65</v>
      </c>
      <c r="J4" s="313"/>
      <c r="K4" s="313"/>
      <c r="L4" s="313"/>
      <c r="M4" s="313"/>
      <c r="N4" s="313"/>
      <c r="O4" s="313"/>
      <c r="P4" s="43"/>
      <c r="Q4" s="43"/>
      <c r="R4" s="43"/>
      <c r="S4" s="43"/>
      <c r="T4" s="43"/>
      <c r="U4" s="43"/>
      <c r="V4" s="43"/>
      <c r="W4" s="43"/>
    </row>
    <row r="5" spans="1:23" ht="15.75" x14ac:dyDescent="0.25">
      <c r="A5" s="404" t="s">
        <v>66</v>
      </c>
      <c r="B5" s="404"/>
      <c r="C5" s="404"/>
      <c r="D5" s="404"/>
      <c r="E5" s="404"/>
      <c r="F5" s="404"/>
      <c r="G5" s="404"/>
      <c r="H5" s="404"/>
      <c r="I5" s="404"/>
      <c r="J5" s="404"/>
      <c r="K5" s="404"/>
      <c r="L5" s="404"/>
      <c r="M5" s="404"/>
      <c r="N5" s="404"/>
      <c r="O5" s="305"/>
      <c r="P5" s="29"/>
      <c r="Q5" s="29"/>
      <c r="R5" s="29"/>
      <c r="S5" s="29"/>
      <c r="T5" s="29"/>
      <c r="U5" s="29"/>
      <c r="V5" s="29"/>
      <c r="W5" s="29"/>
    </row>
    <row r="6" spans="1:23" ht="15.75" x14ac:dyDescent="0.25">
      <c r="A6" s="404" t="s">
        <v>73</v>
      </c>
      <c r="B6" s="404"/>
      <c r="C6" s="404"/>
      <c r="D6" s="404"/>
      <c r="E6" s="404"/>
      <c r="F6" s="404"/>
      <c r="G6" s="404"/>
      <c r="H6" s="404"/>
      <c r="I6" s="404"/>
      <c r="J6" s="404"/>
      <c r="K6" s="404"/>
      <c r="L6" s="404"/>
      <c r="M6" s="404"/>
      <c r="N6" s="404"/>
      <c r="O6" s="305"/>
      <c r="P6" s="29"/>
      <c r="Q6" s="29"/>
      <c r="R6" s="29"/>
      <c r="S6" s="29"/>
      <c r="T6" s="29"/>
      <c r="U6" s="29"/>
      <c r="V6" s="29"/>
      <c r="W6" s="29"/>
    </row>
    <row r="7" spans="1:23" ht="15.75" x14ac:dyDescent="0.25">
      <c r="A7" s="404" t="s">
        <v>61</v>
      </c>
      <c r="B7" s="404"/>
      <c r="C7" s="404"/>
      <c r="D7" s="404"/>
      <c r="E7" s="404"/>
      <c r="F7" s="404"/>
      <c r="G7" s="404"/>
      <c r="H7" s="404"/>
      <c r="I7" s="404"/>
      <c r="J7" s="404"/>
      <c r="K7" s="404"/>
      <c r="L7" s="404"/>
      <c r="M7" s="404"/>
      <c r="N7" s="404"/>
      <c r="O7" s="305"/>
      <c r="P7" s="29"/>
      <c r="Q7" s="29"/>
      <c r="R7" s="29"/>
      <c r="S7" s="29"/>
      <c r="T7" s="29"/>
      <c r="U7" s="29"/>
      <c r="V7" s="29"/>
      <c r="W7" s="29"/>
    </row>
    <row r="8" spans="1:23" ht="15.75" x14ac:dyDescent="0.25">
      <c r="A8" s="404" t="s">
        <v>67</v>
      </c>
      <c r="B8" s="404"/>
      <c r="C8" s="404"/>
      <c r="D8" s="404"/>
      <c r="E8" s="404"/>
      <c r="F8" s="404"/>
      <c r="G8" s="404"/>
      <c r="H8" s="404"/>
      <c r="I8" s="404"/>
      <c r="J8" s="404"/>
      <c r="K8" s="404"/>
      <c r="L8" s="404"/>
      <c r="M8" s="404"/>
      <c r="N8" s="404"/>
      <c r="O8" s="305"/>
      <c r="P8" s="29"/>
      <c r="Q8" s="29"/>
      <c r="R8" s="29"/>
      <c r="S8" s="29"/>
      <c r="T8" s="29"/>
      <c r="U8" s="29"/>
      <c r="V8" s="29"/>
      <c r="W8" s="29"/>
    </row>
    <row r="9" spans="1:23" ht="15.75" x14ac:dyDescent="0.25">
      <c r="A9" s="404" t="s">
        <v>90</v>
      </c>
      <c r="B9" s="404"/>
      <c r="C9" s="404"/>
      <c r="D9" s="404"/>
      <c r="E9" s="404"/>
      <c r="F9" s="404"/>
      <c r="G9" s="404"/>
      <c r="H9" s="404"/>
      <c r="I9" s="404"/>
      <c r="J9" s="404"/>
      <c r="K9" s="404"/>
      <c r="L9" s="404"/>
      <c r="M9" s="404"/>
      <c r="N9" s="404"/>
      <c r="O9" s="305"/>
      <c r="P9" s="29"/>
      <c r="Q9" s="29"/>
      <c r="R9" s="29"/>
      <c r="S9" s="29"/>
      <c r="T9" s="29"/>
      <c r="U9" s="29"/>
      <c r="V9" s="29"/>
      <c r="W9" s="29"/>
    </row>
    <row r="10" spans="1:23" ht="21" customHeight="1" x14ac:dyDescent="0.35">
      <c r="A10" s="405" t="s">
        <v>91</v>
      </c>
      <c r="B10" s="405"/>
      <c r="C10" s="405"/>
      <c r="D10" s="405"/>
      <c r="E10" s="405"/>
      <c r="F10" s="405"/>
      <c r="G10" s="405"/>
      <c r="H10" s="405"/>
      <c r="I10" s="405"/>
      <c r="J10" s="405"/>
      <c r="K10" s="405"/>
      <c r="L10" s="405"/>
      <c r="M10" s="405"/>
      <c r="N10" s="405"/>
      <c r="O10" s="405"/>
    </row>
    <row r="11" spans="1:23" ht="71.25" customHeight="1" thickBot="1" x14ac:dyDescent="0.3">
      <c r="A11" s="39" t="s">
        <v>96</v>
      </c>
      <c r="B11" s="40" t="s">
        <v>95</v>
      </c>
      <c r="C11" s="40" t="s">
        <v>94</v>
      </c>
      <c r="D11" s="40" t="s">
        <v>93</v>
      </c>
      <c r="E11" s="40" t="s">
        <v>38</v>
      </c>
      <c r="F11" s="40" t="s">
        <v>97</v>
      </c>
      <c r="G11" s="40" t="s">
        <v>92</v>
      </c>
      <c r="H11" s="40" t="s">
        <v>98</v>
      </c>
      <c r="I11" s="40" t="s">
        <v>99</v>
      </c>
      <c r="J11" s="40" t="s">
        <v>100</v>
      </c>
      <c r="K11" s="40" t="s">
        <v>101</v>
      </c>
      <c r="L11" s="40" t="s">
        <v>102</v>
      </c>
      <c r="M11" s="40" t="s">
        <v>103</v>
      </c>
      <c r="N11" s="40" t="s">
        <v>104</v>
      </c>
      <c r="O11" s="41" t="s">
        <v>105</v>
      </c>
    </row>
    <row r="12" spans="1:23" x14ac:dyDescent="0.25">
      <c r="A12" s="5" t="s">
        <v>41</v>
      </c>
      <c r="B12" s="6"/>
      <c r="C12" s="6"/>
      <c r="D12" s="6"/>
      <c r="E12" s="6"/>
      <c r="F12" s="6"/>
      <c r="G12" s="6"/>
      <c r="H12" s="6"/>
      <c r="I12" s="6"/>
      <c r="J12" s="6"/>
      <c r="K12" s="6"/>
      <c r="L12" s="6"/>
      <c r="M12" s="6"/>
      <c r="N12" s="6"/>
      <c r="O12" s="7"/>
    </row>
    <row r="13" spans="1:23" x14ac:dyDescent="0.25">
      <c r="A13" s="8"/>
      <c r="B13" s="1"/>
      <c r="C13" s="1"/>
      <c r="D13" s="1"/>
      <c r="E13" s="1"/>
      <c r="F13" s="1"/>
      <c r="G13" s="1"/>
      <c r="H13" s="1"/>
      <c r="I13" s="1"/>
      <c r="J13" s="1"/>
      <c r="K13" s="1"/>
      <c r="L13" s="1"/>
      <c r="M13" s="1"/>
      <c r="N13" s="1"/>
      <c r="O13" s="2"/>
    </row>
    <row r="14" spans="1:23" x14ac:dyDescent="0.25">
      <c r="A14" s="8"/>
      <c r="B14" s="1"/>
      <c r="C14" s="1"/>
      <c r="D14" s="1"/>
      <c r="E14" s="1"/>
      <c r="F14" s="1"/>
      <c r="G14" s="1"/>
      <c r="H14" s="1"/>
      <c r="I14" s="1"/>
      <c r="J14" s="1"/>
      <c r="K14" s="1"/>
      <c r="L14" s="1"/>
      <c r="M14" s="1"/>
      <c r="N14" s="1"/>
      <c r="O14" s="2"/>
    </row>
    <row r="15" spans="1:23" x14ac:dyDescent="0.25">
      <c r="A15" s="8"/>
      <c r="B15" s="1"/>
      <c r="C15" s="1"/>
      <c r="D15" s="1"/>
      <c r="E15" s="1"/>
      <c r="F15" s="1"/>
      <c r="G15" s="1"/>
      <c r="H15" s="1"/>
      <c r="I15" s="1"/>
      <c r="J15" s="1"/>
      <c r="K15" s="1"/>
      <c r="L15" s="1"/>
      <c r="M15" s="1"/>
      <c r="N15" s="1"/>
      <c r="O15" s="2"/>
    </row>
    <row r="16" spans="1:23" x14ac:dyDescent="0.25">
      <c r="A16" s="8"/>
      <c r="B16" s="1"/>
      <c r="C16" s="1"/>
      <c r="D16" s="1"/>
      <c r="E16" s="1"/>
      <c r="F16" s="1"/>
      <c r="G16" s="1"/>
      <c r="H16" s="1"/>
      <c r="I16" s="1"/>
      <c r="J16" s="1"/>
      <c r="K16" s="1"/>
      <c r="L16" s="1"/>
      <c r="M16" s="1"/>
      <c r="N16" s="1"/>
      <c r="O16" s="2"/>
    </row>
    <row r="17" spans="1:15" x14ac:dyDescent="0.25">
      <c r="A17" s="8"/>
      <c r="B17" s="1"/>
      <c r="C17" s="1"/>
      <c r="D17" s="1"/>
      <c r="E17" s="1"/>
      <c r="F17" s="1"/>
      <c r="G17" s="1"/>
      <c r="H17" s="1"/>
      <c r="I17" s="1"/>
      <c r="J17" s="1"/>
      <c r="K17" s="1"/>
      <c r="L17" s="1"/>
      <c r="M17" s="1"/>
      <c r="N17" s="1"/>
      <c r="O17" s="2"/>
    </row>
    <row r="18" spans="1:15" x14ac:dyDescent="0.25">
      <c r="A18" s="8"/>
      <c r="B18" s="1"/>
      <c r="C18" s="1"/>
      <c r="D18" s="1"/>
      <c r="E18" s="1"/>
      <c r="F18" s="1"/>
      <c r="G18" s="1"/>
      <c r="H18" s="1"/>
      <c r="I18" s="1"/>
      <c r="J18" s="1"/>
      <c r="K18" s="1"/>
      <c r="L18" s="1"/>
      <c r="M18" s="1"/>
      <c r="N18" s="1"/>
      <c r="O18" s="2"/>
    </row>
    <row r="19" spans="1:15" x14ac:dyDescent="0.25">
      <c r="A19" s="8"/>
      <c r="B19" s="1"/>
      <c r="C19" s="1"/>
      <c r="D19" s="1"/>
      <c r="E19" s="1"/>
      <c r="F19" s="1"/>
      <c r="G19" s="1"/>
      <c r="H19" s="1"/>
      <c r="I19" s="1"/>
      <c r="J19" s="1"/>
      <c r="K19" s="1"/>
      <c r="L19" s="1"/>
      <c r="M19" s="1"/>
      <c r="N19" s="1"/>
      <c r="O19" s="2"/>
    </row>
    <row r="20" spans="1:15" x14ac:dyDescent="0.25">
      <c r="A20" s="8"/>
      <c r="B20" s="1"/>
      <c r="C20" s="1"/>
      <c r="D20" s="1"/>
      <c r="E20" s="1"/>
      <c r="F20" s="1"/>
      <c r="G20" s="1"/>
      <c r="H20" s="1"/>
      <c r="I20" s="1"/>
      <c r="J20" s="1"/>
      <c r="K20" s="1"/>
      <c r="L20" s="1"/>
      <c r="M20" s="1"/>
      <c r="N20" s="1"/>
      <c r="O20" s="2"/>
    </row>
    <row r="21" spans="1:15" x14ac:dyDescent="0.25">
      <c r="A21" s="8"/>
      <c r="B21" s="1"/>
      <c r="C21" s="1"/>
      <c r="D21" s="1"/>
      <c r="E21" s="1"/>
      <c r="F21" s="1"/>
      <c r="G21" s="1"/>
      <c r="H21" s="1"/>
      <c r="I21" s="1"/>
      <c r="J21" s="1"/>
      <c r="K21" s="1"/>
      <c r="L21" s="1"/>
      <c r="M21" s="1"/>
      <c r="N21" s="1"/>
      <c r="O21" s="2"/>
    </row>
    <row r="22" spans="1:15" x14ac:dyDescent="0.25">
      <c r="A22" s="8"/>
      <c r="B22" s="1"/>
      <c r="C22" s="1"/>
      <c r="D22" s="1"/>
      <c r="E22" s="1"/>
      <c r="F22" s="1"/>
      <c r="G22" s="1"/>
      <c r="H22" s="1"/>
      <c r="I22" s="1"/>
      <c r="J22" s="1"/>
      <c r="K22" s="1"/>
      <c r="L22" s="1"/>
      <c r="M22" s="1"/>
      <c r="N22" s="1"/>
      <c r="O22" s="2"/>
    </row>
    <row r="23" spans="1:15" x14ac:dyDescent="0.25">
      <c r="A23" s="8"/>
      <c r="B23" s="1"/>
      <c r="C23" s="1"/>
      <c r="D23" s="1"/>
      <c r="E23" s="1"/>
      <c r="F23" s="1"/>
      <c r="G23" s="1"/>
      <c r="H23" s="1"/>
      <c r="I23" s="1"/>
      <c r="J23" s="1"/>
      <c r="K23" s="1"/>
      <c r="L23" s="1"/>
      <c r="M23" s="1"/>
      <c r="N23" s="1"/>
      <c r="O23" s="2"/>
    </row>
    <row r="24" spans="1:15" x14ac:dyDescent="0.25">
      <c r="A24" s="8"/>
      <c r="B24" s="1"/>
      <c r="C24" s="1"/>
      <c r="D24" s="1"/>
      <c r="E24" s="1"/>
      <c r="F24" s="1"/>
      <c r="G24" s="1"/>
      <c r="H24" s="1"/>
      <c r="I24" s="1"/>
      <c r="J24" s="1"/>
      <c r="K24" s="1"/>
      <c r="L24" s="1"/>
      <c r="M24" s="1"/>
      <c r="N24" s="1"/>
      <c r="O24" s="2"/>
    </row>
    <row r="25" spans="1:15" x14ac:dyDescent="0.25">
      <c r="A25" s="8"/>
      <c r="B25" s="1"/>
      <c r="C25" s="1"/>
      <c r="D25" s="1"/>
      <c r="E25" s="1"/>
      <c r="F25" s="1"/>
      <c r="G25" s="1"/>
      <c r="H25" s="1"/>
      <c r="I25" s="1"/>
      <c r="J25" s="1"/>
      <c r="K25" s="1"/>
      <c r="L25" s="1"/>
      <c r="M25" s="1"/>
      <c r="N25" s="1"/>
      <c r="O25" s="2"/>
    </row>
    <row r="26" spans="1:15" x14ac:dyDescent="0.25">
      <c r="A26" s="8"/>
      <c r="B26" s="1"/>
      <c r="C26" s="1"/>
      <c r="D26" s="1"/>
      <c r="E26" s="1"/>
      <c r="F26" s="1"/>
      <c r="G26" s="1"/>
      <c r="H26" s="1"/>
      <c r="I26" s="1"/>
      <c r="J26" s="1"/>
      <c r="K26" s="1"/>
      <c r="L26" s="1"/>
      <c r="M26" s="1"/>
      <c r="N26" s="1"/>
      <c r="O26" s="2"/>
    </row>
    <row r="27" spans="1:15" x14ac:dyDescent="0.25">
      <c r="A27" s="8"/>
      <c r="B27" s="1"/>
      <c r="C27" s="1"/>
      <c r="D27" s="1"/>
      <c r="E27" s="1"/>
      <c r="F27" s="1"/>
      <c r="G27" s="1"/>
      <c r="H27" s="1"/>
      <c r="I27" s="1"/>
      <c r="J27" s="1"/>
      <c r="K27" s="1"/>
      <c r="L27" s="1"/>
      <c r="M27" s="1"/>
      <c r="N27" s="1"/>
      <c r="O27" s="2"/>
    </row>
    <row r="28" spans="1:15" x14ac:dyDescent="0.25">
      <c r="A28" s="8"/>
      <c r="B28" s="1"/>
      <c r="C28" s="1"/>
      <c r="D28" s="1"/>
      <c r="E28" s="1"/>
      <c r="F28" s="1"/>
      <c r="G28" s="1"/>
      <c r="H28" s="1"/>
      <c r="I28" s="1"/>
      <c r="J28" s="1"/>
      <c r="K28" s="1"/>
      <c r="L28" s="1"/>
      <c r="M28" s="1"/>
      <c r="N28" s="1"/>
      <c r="O28" s="2"/>
    </row>
    <row r="29" spans="1:15" x14ac:dyDescent="0.25">
      <c r="A29" s="8"/>
      <c r="B29" s="1"/>
      <c r="C29" s="1"/>
      <c r="D29" s="1"/>
      <c r="E29" s="1"/>
      <c r="F29" s="1"/>
      <c r="G29" s="1"/>
      <c r="H29" s="1"/>
      <c r="I29" s="1"/>
      <c r="J29" s="1"/>
      <c r="K29" s="1"/>
      <c r="L29" s="1"/>
      <c r="M29" s="1"/>
      <c r="N29" s="1"/>
      <c r="O29" s="2"/>
    </row>
    <row r="30" spans="1:15" x14ac:dyDescent="0.25">
      <c r="A30" s="8"/>
      <c r="B30" s="1"/>
      <c r="C30" s="1"/>
      <c r="D30" s="1"/>
      <c r="E30" s="1"/>
      <c r="F30" s="1"/>
      <c r="G30" s="1"/>
      <c r="H30" s="1"/>
      <c r="I30" s="1"/>
      <c r="J30" s="1"/>
      <c r="K30" s="1"/>
      <c r="L30" s="1"/>
      <c r="M30" s="1"/>
      <c r="N30" s="1"/>
      <c r="O30" s="2"/>
    </row>
    <row r="31" spans="1:15" x14ac:dyDescent="0.25">
      <c r="A31" s="8"/>
      <c r="B31" s="1"/>
      <c r="C31" s="1"/>
      <c r="D31" s="1"/>
      <c r="E31" s="1"/>
      <c r="F31" s="1"/>
      <c r="G31" s="1"/>
      <c r="H31" s="1"/>
      <c r="I31" s="1"/>
      <c r="J31" s="1"/>
      <c r="K31" s="1"/>
      <c r="L31" s="1"/>
      <c r="M31" s="1"/>
      <c r="N31" s="1"/>
      <c r="O31" s="2"/>
    </row>
    <row r="32" spans="1:15" x14ac:dyDescent="0.25">
      <c r="A32" s="8"/>
      <c r="B32" s="1"/>
      <c r="C32" s="1"/>
      <c r="D32" s="1"/>
      <c r="E32" s="1"/>
      <c r="F32" s="1"/>
      <c r="G32" s="1"/>
      <c r="H32" s="1"/>
      <c r="I32" s="1"/>
      <c r="J32" s="1"/>
      <c r="K32" s="1"/>
      <c r="L32" s="1"/>
      <c r="M32" s="1"/>
      <c r="N32" s="1"/>
      <c r="O32" s="2"/>
    </row>
    <row r="33" spans="1:15" x14ac:dyDescent="0.25">
      <c r="A33" s="8"/>
      <c r="B33" s="1"/>
      <c r="C33" s="1"/>
      <c r="D33" s="1"/>
      <c r="E33" s="1"/>
      <c r="F33" s="1"/>
      <c r="G33" s="1"/>
      <c r="H33" s="1"/>
      <c r="I33" s="1"/>
      <c r="J33" s="1"/>
      <c r="K33" s="1"/>
      <c r="L33" s="1"/>
      <c r="M33" s="1"/>
      <c r="N33" s="1"/>
      <c r="O33" s="2"/>
    </row>
    <row r="34" spans="1:15" x14ac:dyDescent="0.25">
      <c r="A34" s="8"/>
      <c r="B34" s="1"/>
      <c r="C34" s="1"/>
      <c r="D34" s="1"/>
      <c r="E34" s="1"/>
      <c r="F34" s="1"/>
      <c r="G34" s="1"/>
      <c r="H34" s="1"/>
      <c r="I34" s="1"/>
      <c r="J34" s="1"/>
      <c r="K34" s="1"/>
      <c r="L34" s="1"/>
      <c r="M34" s="1"/>
      <c r="N34" s="1"/>
      <c r="O34" s="2"/>
    </row>
    <row r="35" spans="1:15" x14ac:dyDescent="0.25">
      <c r="A35" s="8"/>
      <c r="B35" s="1"/>
      <c r="C35" s="1"/>
      <c r="D35" s="1"/>
      <c r="E35" s="1"/>
      <c r="F35" s="1"/>
      <c r="G35" s="1"/>
      <c r="H35" s="1"/>
      <c r="I35" s="1"/>
      <c r="J35" s="1"/>
      <c r="K35" s="1"/>
      <c r="L35" s="1"/>
      <c r="M35" s="1"/>
      <c r="N35" s="1"/>
      <c r="O35" s="2"/>
    </row>
    <row r="36" spans="1:15" ht="15.75" thickBot="1" x14ac:dyDescent="0.3">
      <c r="A36" s="9"/>
      <c r="B36" s="3"/>
      <c r="C36" s="3"/>
      <c r="D36" s="3"/>
      <c r="E36" s="3"/>
      <c r="F36" s="3"/>
      <c r="G36" s="3"/>
      <c r="H36" s="3"/>
      <c r="I36" s="3"/>
      <c r="J36" s="3"/>
      <c r="K36" s="3"/>
      <c r="L36" s="3"/>
      <c r="M36" s="3"/>
      <c r="N36" s="3"/>
      <c r="O36" s="4"/>
    </row>
    <row r="39" spans="1:15" x14ac:dyDescent="0.25">
      <c r="A39" t="s">
        <v>71</v>
      </c>
      <c r="G39" s="28" t="s">
        <v>70</v>
      </c>
    </row>
    <row r="42" spans="1:15" ht="102.75" customHeight="1" x14ac:dyDescent="0.25">
      <c r="O42" t="s">
        <v>116</v>
      </c>
    </row>
    <row r="43" spans="1:15" ht="18.75" x14ac:dyDescent="0.25">
      <c r="A43" s="406" t="s">
        <v>63</v>
      </c>
      <c r="B43" s="406"/>
      <c r="C43" s="406"/>
      <c r="D43" s="406"/>
      <c r="E43" s="406"/>
      <c r="F43" s="406"/>
      <c r="G43" s="406"/>
      <c r="H43" s="406"/>
      <c r="I43" s="406"/>
      <c r="J43" s="406"/>
      <c r="K43" s="406"/>
      <c r="L43" s="406"/>
      <c r="M43" s="406"/>
      <c r="N43" s="406"/>
      <c r="O43" s="406"/>
    </row>
    <row r="44" spans="1:15" ht="18.75" x14ac:dyDescent="0.25">
      <c r="A44" s="406" t="s">
        <v>89</v>
      </c>
      <c r="B44" s="406"/>
      <c r="C44" s="406"/>
      <c r="D44" s="406"/>
      <c r="E44" s="406"/>
      <c r="F44" s="406"/>
      <c r="G44" s="406"/>
      <c r="H44" s="406"/>
      <c r="I44" s="406"/>
      <c r="J44" s="406"/>
      <c r="K44" s="406"/>
      <c r="L44" s="406"/>
      <c r="M44" s="406"/>
      <c r="N44" s="406"/>
      <c r="O44" s="406"/>
    </row>
    <row r="45" spans="1:15" ht="15.75" x14ac:dyDescent="0.25">
      <c r="A45" s="407" t="s">
        <v>64</v>
      </c>
      <c r="B45" s="407"/>
      <c r="C45" s="407"/>
      <c r="D45" s="407"/>
      <c r="E45" s="407"/>
      <c r="F45" s="407"/>
      <c r="G45" s="407"/>
      <c r="H45" s="407"/>
      <c r="I45" s="312" t="s">
        <v>65</v>
      </c>
      <c r="J45" s="313"/>
      <c r="K45" s="313"/>
      <c r="L45" s="313"/>
      <c r="M45" s="313"/>
      <c r="N45" s="313"/>
      <c r="O45" s="314"/>
    </row>
    <row r="46" spans="1:15" ht="15.75" x14ac:dyDescent="0.25">
      <c r="A46" s="404" t="s">
        <v>66</v>
      </c>
      <c r="B46" s="404"/>
      <c r="C46" s="404"/>
      <c r="D46" s="404"/>
      <c r="E46" s="404"/>
      <c r="F46" s="404"/>
      <c r="G46" s="404"/>
      <c r="H46" s="404"/>
      <c r="I46" s="404"/>
      <c r="J46" s="404"/>
      <c r="K46" s="404"/>
      <c r="L46" s="404"/>
      <c r="M46" s="404"/>
      <c r="N46" s="404"/>
      <c r="O46" s="404"/>
    </row>
    <row r="47" spans="1:15" ht="15.75" x14ac:dyDescent="0.25">
      <c r="A47" s="404" t="s">
        <v>73</v>
      </c>
      <c r="B47" s="404"/>
      <c r="C47" s="404"/>
      <c r="D47" s="404"/>
      <c r="E47" s="404"/>
      <c r="F47" s="404"/>
      <c r="G47" s="404"/>
      <c r="H47" s="404"/>
      <c r="I47" s="404"/>
      <c r="J47" s="404"/>
      <c r="K47" s="404"/>
      <c r="L47" s="404"/>
      <c r="M47" s="404"/>
      <c r="N47" s="404"/>
      <c r="O47" s="404"/>
    </row>
    <row r="48" spans="1:15" ht="15.75" x14ac:dyDescent="0.25">
      <c r="A48" s="404" t="s">
        <v>61</v>
      </c>
      <c r="B48" s="404"/>
      <c r="C48" s="404"/>
      <c r="D48" s="404"/>
      <c r="E48" s="404"/>
      <c r="F48" s="404"/>
      <c r="G48" s="404"/>
      <c r="H48" s="404"/>
      <c r="I48" s="404"/>
      <c r="J48" s="404"/>
      <c r="K48" s="404"/>
      <c r="L48" s="404"/>
      <c r="M48" s="404"/>
      <c r="N48" s="404"/>
      <c r="O48" s="404"/>
    </row>
    <row r="49" spans="1:15" ht="15.75" x14ac:dyDescent="0.25">
      <c r="A49" s="404" t="s">
        <v>67</v>
      </c>
      <c r="B49" s="404"/>
      <c r="C49" s="404"/>
      <c r="D49" s="404"/>
      <c r="E49" s="404"/>
      <c r="F49" s="404"/>
      <c r="G49" s="404"/>
      <c r="H49" s="404"/>
      <c r="I49" s="404"/>
      <c r="J49" s="404"/>
      <c r="K49" s="404"/>
      <c r="L49" s="404"/>
      <c r="M49" s="404"/>
      <c r="N49" s="404"/>
      <c r="O49" s="404"/>
    </row>
    <row r="50" spans="1:15" ht="15.75" x14ac:dyDescent="0.25">
      <c r="A50" s="404" t="s">
        <v>90</v>
      </c>
      <c r="B50" s="404"/>
      <c r="C50" s="404"/>
      <c r="D50" s="404"/>
      <c r="E50" s="404"/>
      <c r="F50" s="404"/>
      <c r="G50" s="404"/>
      <c r="H50" s="404"/>
      <c r="I50" s="404"/>
      <c r="J50" s="404"/>
      <c r="K50" s="404"/>
      <c r="L50" s="404"/>
      <c r="M50" s="404"/>
      <c r="N50" s="404"/>
      <c r="O50" s="404"/>
    </row>
    <row r="51" spans="1:15" ht="21" x14ac:dyDescent="0.35">
      <c r="A51" s="405" t="s">
        <v>106</v>
      </c>
      <c r="B51" s="405"/>
      <c r="C51" s="405"/>
      <c r="D51" s="405"/>
      <c r="E51" s="405"/>
      <c r="F51" s="405"/>
      <c r="G51" s="405"/>
      <c r="H51" s="405"/>
      <c r="I51" s="405"/>
      <c r="J51" s="405"/>
      <c r="K51" s="405"/>
      <c r="L51" s="405"/>
      <c r="M51" s="405"/>
      <c r="N51" s="405"/>
      <c r="O51" s="405"/>
    </row>
    <row r="52" spans="1:15" ht="51.75" thickBot="1" x14ac:dyDescent="0.3">
      <c r="A52" s="39" t="s">
        <v>96</v>
      </c>
      <c r="B52" s="40" t="s">
        <v>95</v>
      </c>
      <c r="C52" s="40" t="s">
        <v>94</v>
      </c>
      <c r="D52" s="40" t="s">
        <v>93</v>
      </c>
      <c r="E52" s="40" t="s">
        <v>38</v>
      </c>
      <c r="F52" s="40" t="s">
        <v>97</v>
      </c>
      <c r="G52" s="40" t="s">
        <v>92</v>
      </c>
      <c r="H52" s="40" t="s">
        <v>98</v>
      </c>
      <c r="I52" s="40" t="s">
        <v>99</v>
      </c>
      <c r="J52" s="40" t="s">
        <v>100</v>
      </c>
      <c r="K52" s="40" t="s">
        <v>101</v>
      </c>
      <c r="L52" s="40" t="s">
        <v>102</v>
      </c>
      <c r="M52" s="40" t="s">
        <v>103</v>
      </c>
      <c r="N52" s="40" t="s">
        <v>104</v>
      </c>
      <c r="O52" s="41" t="s">
        <v>105</v>
      </c>
    </row>
    <row r="53" spans="1:15" x14ac:dyDescent="0.25">
      <c r="A53" s="5" t="s">
        <v>42</v>
      </c>
      <c r="B53" s="6"/>
      <c r="C53" s="6"/>
      <c r="D53" s="6"/>
      <c r="E53" s="6"/>
      <c r="F53" s="6"/>
      <c r="G53" s="6"/>
      <c r="H53" s="6"/>
      <c r="I53" s="6"/>
      <c r="J53" s="6"/>
      <c r="K53" s="6"/>
      <c r="L53" s="6"/>
      <c r="M53" s="6"/>
      <c r="N53" s="6"/>
      <c r="O53" s="7"/>
    </row>
    <row r="54" spans="1:15" x14ac:dyDescent="0.25">
      <c r="A54" s="8"/>
      <c r="B54" s="1"/>
      <c r="C54" s="1"/>
      <c r="D54" s="1"/>
      <c r="E54" s="1"/>
      <c r="F54" s="1"/>
      <c r="G54" s="1"/>
      <c r="H54" s="1"/>
      <c r="I54" s="1"/>
      <c r="J54" s="1"/>
      <c r="K54" s="1"/>
      <c r="L54" s="1"/>
      <c r="M54" s="1"/>
      <c r="N54" s="1"/>
      <c r="O54" s="2"/>
    </row>
    <row r="55" spans="1:15" x14ac:dyDescent="0.25">
      <c r="A55" s="8"/>
      <c r="B55" s="1"/>
      <c r="C55" s="1"/>
      <c r="D55" s="1"/>
      <c r="E55" s="1"/>
      <c r="F55" s="1"/>
      <c r="G55" s="1"/>
      <c r="H55" s="1"/>
      <c r="I55" s="1"/>
      <c r="J55" s="1"/>
      <c r="K55" s="1"/>
      <c r="L55" s="1"/>
      <c r="M55" s="1"/>
      <c r="N55" s="1"/>
      <c r="O55" s="2"/>
    </row>
    <row r="56" spans="1:15" x14ac:dyDescent="0.25">
      <c r="A56" s="8"/>
      <c r="B56" s="1"/>
      <c r="C56" s="1"/>
      <c r="D56" s="1"/>
      <c r="E56" s="1"/>
      <c r="F56" s="1"/>
      <c r="G56" s="1"/>
      <c r="H56" s="1"/>
      <c r="I56" s="1"/>
      <c r="J56" s="1"/>
      <c r="K56" s="1"/>
      <c r="L56" s="1"/>
      <c r="M56" s="1"/>
      <c r="N56" s="1"/>
      <c r="O56" s="2"/>
    </row>
    <row r="57" spans="1:15" x14ac:dyDescent="0.25">
      <c r="A57" s="8"/>
      <c r="B57" s="1"/>
      <c r="C57" s="1"/>
      <c r="D57" s="1"/>
      <c r="E57" s="1"/>
      <c r="F57" s="1"/>
      <c r="G57" s="1"/>
      <c r="H57" s="1"/>
      <c r="I57" s="1"/>
      <c r="J57" s="1"/>
      <c r="K57" s="1"/>
      <c r="L57" s="1"/>
      <c r="M57" s="1"/>
      <c r="N57" s="1"/>
      <c r="O57" s="2"/>
    </row>
    <row r="58" spans="1:15" x14ac:dyDescent="0.25">
      <c r="A58" s="8"/>
      <c r="B58" s="1"/>
      <c r="C58" s="1"/>
      <c r="D58" s="1"/>
      <c r="E58" s="1"/>
      <c r="F58" s="1"/>
      <c r="G58" s="1"/>
      <c r="H58" s="1"/>
      <c r="I58" s="1"/>
      <c r="J58" s="1"/>
      <c r="K58" s="1"/>
      <c r="L58" s="1"/>
      <c r="M58" s="1"/>
      <c r="N58" s="1"/>
      <c r="O58" s="2"/>
    </row>
    <row r="59" spans="1:15" x14ac:dyDescent="0.25">
      <c r="A59" s="8"/>
      <c r="B59" s="1"/>
      <c r="C59" s="1"/>
      <c r="D59" s="1"/>
      <c r="E59" s="1"/>
      <c r="F59" s="1"/>
      <c r="G59" s="1"/>
      <c r="H59" s="1"/>
      <c r="I59" s="1"/>
      <c r="J59" s="1"/>
      <c r="K59" s="1"/>
      <c r="L59" s="1"/>
      <c r="M59" s="1"/>
      <c r="N59" s="1"/>
      <c r="O59" s="2"/>
    </row>
    <row r="60" spans="1:15" x14ac:dyDescent="0.25">
      <c r="A60" s="8"/>
      <c r="B60" s="1"/>
      <c r="C60" s="1"/>
      <c r="D60" s="1"/>
      <c r="E60" s="1"/>
      <c r="F60" s="1"/>
      <c r="G60" s="1"/>
      <c r="H60" s="1"/>
      <c r="I60" s="1"/>
      <c r="J60" s="1"/>
      <c r="K60" s="1"/>
      <c r="L60" s="1"/>
      <c r="M60" s="1"/>
      <c r="N60" s="1"/>
      <c r="O60" s="2"/>
    </row>
    <row r="61" spans="1:15" x14ac:dyDescent="0.25">
      <c r="A61" s="8"/>
      <c r="B61" s="1"/>
      <c r="C61" s="1"/>
      <c r="D61" s="1"/>
      <c r="E61" s="1"/>
      <c r="F61" s="1"/>
      <c r="G61" s="1"/>
      <c r="H61" s="1"/>
      <c r="I61" s="1"/>
      <c r="J61" s="1"/>
      <c r="K61" s="1"/>
      <c r="L61" s="1"/>
      <c r="M61" s="1"/>
      <c r="N61" s="1"/>
      <c r="O61" s="2"/>
    </row>
    <row r="62" spans="1:15" x14ac:dyDescent="0.25">
      <c r="A62" s="8"/>
      <c r="B62" s="1"/>
      <c r="C62" s="1"/>
      <c r="D62" s="1"/>
      <c r="E62" s="1"/>
      <c r="F62" s="1"/>
      <c r="G62" s="1"/>
      <c r="H62" s="1"/>
      <c r="I62" s="1"/>
      <c r="J62" s="1"/>
      <c r="K62" s="1"/>
      <c r="L62" s="1"/>
      <c r="M62" s="1"/>
      <c r="N62" s="1"/>
      <c r="O62" s="2"/>
    </row>
    <row r="63" spans="1:15" x14ac:dyDescent="0.25">
      <c r="A63" s="8"/>
      <c r="B63" s="1"/>
      <c r="C63" s="1"/>
      <c r="D63" s="1"/>
      <c r="E63" s="1"/>
      <c r="F63" s="1"/>
      <c r="G63" s="1"/>
      <c r="H63" s="1"/>
      <c r="I63" s="1"/>
      <c r="J63" s="1"/>
      <c r="K63" s="1"/>
      <c r="L63" s="1"/>
      <c r="M63" s="1"/>
      <c r="N63" s="1"/>
      <c r="O63" s="2"/>
    </row>
    <row r="64" spans="1:15" x14ac:dyDescent="0.25">
      <c r="A64" s="8"/>
      <c r="B64" s="1"/>
      <c r="C64" s="1"/>
      <c r="D64" s="1"/>
      <c r="E64" s="1"/>
      <c r="F64" s="1"/>
      <c r="G64" s="1"/>
      <c r="H64" s="1"/>
      <c r="I64" s="1"/>
      <c r="J64" s="1"/>
      <c r="K64" s="1"/>
      <c r="L64" s="1"/>
      <c r="M64" s="1"/>
      <c r="N64" s="1"/>
      <c r="O64" s="2"/>
    </row>
    <row r="65" spans="1:15" x14ac:dyDescent="0.25">
      <c r="A65" s="8"/>
      <c r="B65" s="1"/>
      <c r="C65" s="1"/>
      <c r="D65" s="1"/>
      <c r="E65" s="1"/>
      <c r="F65" s="1"/>
      <c r="G65" s="1"/>
      <c r="H65" s="1"/>
      <c r="I65" s="1"/>
      <c r="J65" s="1"/>
      <c r="K65" s="1"/>
      <c r="L65" s="1"/>
      <c r="M65" s="1"/>
      <c r="N65" s="1"/>
      <c r="O65" s="2"/>
    </row>
    <row r="66" spans="1:15" x14ac:dyDescent="0.25">
      <c r="A66" s="8"/>
      <c r="B66" s="1"/>
      <c r="C66" s="1"/>
      <c r="D66" s="1"/>
      <c r="E66" s="1"/>
      <c r="F66" s="1"/>
      <c r="G66" s="1"/>
      <c r="H66" s="1"/>
      <c r="I66" s="1"/>
      <c r="J66" s="1"/>
      <c r="K66" s="1"/>
      <c r="L66" s="1"/>
      <c r="M66" s="1"/>
      <c r="N66" s="1"/>
      <c r="O66" s="2"/>
    </row>
    <row r="67" spans="1:15" x14ac:dyDescent="0.25">
      <c r="A67" s="8"/>
      <c r="B67" s="1"/>
      <c r="C67" s="1"/>
      <c r="D67" s="1"/>
      <c r="E67" s="1"/>
      <c r="F67" s="1"/>
      <c r="G67" s="1"/>
      <c r="H67" s="1"/>
      <c r="I67" s="1"/>
      <c r="J67" s="1"/>
      <c r="K67" s="1"/>
      <c r="L67" s="1"/>
      <c r="M67" s="1"/>
      <c r="N67" s="1"/>
      <c r="O67" s="2"/>
    </row>
    <row r="68" spans="1:15" x14ac:dyDescent="0.25">
      <c r="A68" s="8"/>
      <c r="B68" s="1"/>
      <c r="C68" s="1"/>
      <c r="D68" s="1"/>
      <c r="E68" s="1"/>
      <c r="F68" s="1"/>
      <c r="G68" s="1"/>
      <c r="H68" s="1"/>
      <c r="I68" s="1"/>
      <c r="J68" s="1"/>
      <c r="K68" s="1"/>
      <c r="L68" s="1"/>
      <c r="M68" s="1"/>
      <c r="N68" s="1"/>
      <c r="O68" s="2"/>
    </row>
    <row r="69" spans="1:15" x14ac:dyDescent="0.25">
      <c r="A69" s="8"/>
      <c r="B69" s="1"/>
      <c r="C69" s="1"/>
      <c r="D69" s="1"/>
      <c r="E69" s="1"/>
      <c r="F69" s="1"/>
      <c r="G69" s="1"/>
      <c r="H69" s="1"/>
      <c r="I69" s="1"/>
      <c r="J69" s="1"/>
      <c r="K69" s="1"/>
      <c r="L69" s="1"/>
      <c r="M69" s="1"/>
      <c r="N69" s="1"/>
      <c r="O69" s="2"/>
    </row>
    <row r="70" spans="1:15" x14ac:dyDescent="0.25">
      <c r="A70" s="8"/>
      <c r="B70" s="1"/>
      <c r="C70" s="1"/>
      <c r="D70" s="1"/>
      <c r="E70" s="1"/>
      <c r="F70" s="1"/>
      <c r="G70" s="1"/>
      <c r="H70" s="1"/>
      <c r="I70" s="1"/>
      <c r="J70" s="1"/>
      <c r="K70" s="1"/>
      <c r="L70" s="1"/>
      <c r="M70" s="1"/>
      <c r="N70" s="1"/>
      <c r="O70" s="2"/>
    </row>
    <row r="71" spans="1:15" x14ac:dyDescent="0.25">
      <c r="A71" s="8"/>
      <c r="B71" s="1"/>
      <c r="C71" s="1"/>
      <c r="D71" s="1"/>
      <c r="E71" s="1"/>
      <c r="F71" s="1"/>
      <c r="G71" s="1"/>
      <c r="H71" s="1"/>
      <c r="I71" s="1"/>
      <c r="J71" s="1"/>
      <c r="K71" s="1"/>
      <c r="L71" s="1"/>
      <c r="M71" s="1"/>
      <c r="N71" s="1"/>
      <c r="O71" s="2"/>
    </row>
    <row r="72" spans="1:15" x14ac:dyDescent="0.25">
      <c r="A72" s="8"/>
      <c r="B72" s="1"/>
      <c r="C72" s="1"/>
      <c r="D72" s="1"/>
      <c r="E72" s="1"/>
      <c r="F72" s="1"/>
      <c r="G72" s="1"/>
      <c r="H72" s="1"/>
      <c r="I72" s="1"/>
      <c r="J72" s="1"/>
      <c r="K72" s="1"/>
      <c r="L72" s="1"/>
      <c r="M72" s="1"/>
      <c r="N72" s="1"/>
      <c r="O72" s="2"/>
    </row>
    <row r="73" spans="1:15" x14ac:dyDescent="0.25">
      <c r="A73" s="8"/>
      <c r="B73" s="1"/>
      <c r="C73" s="1"/>
      <c r="D73" s="1"/>
      <c r="E73" s="1"/>
      <c r="F73" s="1"/>
      <c r="G73" s="1"/>
      <c r="H73" s="1"/>
      <c r="I73" s="1"/>
      <c r="J73" s="1"/>
      <c r="K73" s="1"/>
      <c r="L73" s="1"/>
      <c r="M73" s="1"/>
      <c r="N73" s="1"/>
      <c r="O73" s="2"/>
    </row>
    <row r="74" spans="1:15" x14ac:dyDescent="0.25">
      <c r="A74" s="8"/>
      <c r="B74" s="1"/>
      <c r="C74" s="1"/>
      <c r="D74" s="1"/>
      <c r="E74" s="1"/>
      <c r="F74" s="1"/>
      <c r="G74" s="1"/>
      <c r="H74" s="1"/>
      <c r="I74" s="1"/>
      <c r="J74" s="1"/>
      <c r="K74" s="1"/>
      <c r="L74" s="1"/>
      <c r="M74" s="1"/>
      <c r="N74" s="1"/>
      <c r="O74" s="2"/>
    </row>
    <row r="75" spans="1:15" x14ac:dyDescent="0.25">
      <c r="A75" s="8"/>
      <c r="B75" s="1"/>
      <c r="C75" s="1"/>
      <c r="D75" s="1"/>
      <c r="E75" s="1"/>
      <c r="F75" s="1"/>
      <c r="G75" s="1"/>
      <c r="H75" s="1"/>
      <c r="I75" s="1"/>
      <c r="J75" s="1"/>
      <c r="K75" s="1"/>
      <c r="L75" s="1"/>
      <c r="M75" s="1"/>
      <c r="N75" s="1"/>
      <c r="O75" s="2"/>
    </row>
    <row r="76" spans="1:15" x14ac:dyDescent="0.25">
      <c r="A76" s="8"/>
      <c r="B76" s="1"/>
      <c r="C76" s="1"/>
      <c r="D76" s="1"/>
      <c r="E76" s="1"/>
      <c r="F76" s="1"/>
      <c r="G76" s="1"/>
      <c r="H76" s="1"/>
      <c r="I76" s="1"/>
      <c r="J76" s="1"/>
      <c r="K76" s="1"/>
      <c r="L76" s="1"/>
      <c r="M76" s="1"/>
      <c r="N76" s="1"/>
      <c r="O76" s="2"/>
    </row>
    <row r="77" spans="1:15" ht="15.75" thickBot="1" x14ac:dyDescent="0.3">
      <c r="A77" s="9"/>
      <c r="B77" s="3"/>
      <c r="C77" s="3"/>
      <c r="D77" s="3"/>
      <c r="E77" s="3"/>
      <c r="F77" s="3"/>
      <c r="G77" s="3"/>
      <c r="H77" s="3"/>
      <c r="I77" s="3"/>
      <c r="J77" s="3"/>
      <c r="K77" s="3"/>
      <c r="L77" s="3"/>
      <c r="M77" s="3"/>
      <c r="N77" s="3"/>
      <c r="O77" s="4"/>
    </row>
    <row r="78" spans="1:15" x14ac:dyDescent="0.25">
      <c r="A78" s="28"/>
      <c r="B78" s="28"/>
      <c r="C78" s="28"/>
      <c r="D78" s="28"/>
      <c r="H78" s="28"/>
      <c r="J78" s="28"/>
      <c r="N78" s="28"/>
      <c r="O78" s="28"/>
    </row>
    <row r="79" spans="1:15" x14ac:dyDescent="0.25">
      <c r="A79" s="28"/>
      <c r="B79" s="28"/>
      <c r="C79" s="28"/>
      <c r="D79" s="28"/>
      <c r="H79" s="28"/>
      <c r="J79" s="28"/>
      <c r="N79" s="28"/>
      <c r="O79" s="28"/>
    </row>
    <row r="80" spans="1:15" x14ac:dyDescent="0.25">
      <c r="A80" s="28" t="s">
        <v>71</v>
      </c>
      <c r="B80" s="28"/>
      <c r="C80" s="28"/>
      <c r="D80" s="28"/>
      <c r="G80" s="28" t="s">
        <v>70</v>
      </c>
      <c r="H80" s="28"/>
      <c r="J80" s="28"/>
      <c r="N80" s="28"/>
      <c r="O80" s="28"/>
    </row>
    <row r="81" spans="1:15" x14ac:dyDescent="0.25">
      <c r="A81" s="28"/>
      <c r="B81" s="28"/>
      <c r="C81" s="28"/>
      <c r="D81" s="28"/>
      <c r="H81" s="28"/>
      <c r="J81" s="28"/>
      <c r="N81" s="28"/>
      <c r="O81" s="28"/>
    </row>
  </sheetData>
  <mergeCells count="20">
    <mergeCell ref="A47:O47"/>
    <mergeCell ref="A48:O48"/>
    <mergeCell ref="A49:O49"/>
    <mergeCell ref="A50:O50"/>
    <mergeCell ref="A51:O51"/>
    <mergeCell ref="A43:O43"/>
    <mergeCell ref="A44:O44"/>
    <mergeCell ref="A45:H45"/>
    <mergeCell ref="I45:O45"/>
    <mergeCell ref="A46:O46"/>
    <mergeCell ref="A2:O2"/>
    <mergeCell ref="A3:O3"/>
    <mergeCell ref="A4:H4"/>
    <mergeCell ref="A5:O5"/>
    <mergeCell ref="A6:O6"/>
    <mergeCell ref="A7:O7"/>
    <mergeCell ref="A8:O8"/>
    <mergeCell ref="A9:O9"/>
    <mergeCell ref="I4:O4"/>
    <mergeCell ref="A10:O10"/>
  </mergeCells>
  <printOptions horizontalCentered="1"/>
  <pageMargins left="0.19685039370078741" right="0.19685039370078741" top="0.39370078740157483" bottom="0.39370078740157483" header="0.31496062992125984" footer="0.31496062992125984"/>
  <pageSetup paperSize="258" scale="60"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C000"/>
  </sheetPr>
  <dimension ref="A1:K25"/>
  <sheetViews>
    <sheetView tabSelected="1" view="pageBreakPreview" zoomScale="60" zoomScaleNormal="100" workbookViewId="0">
      <selection activeCell="C23" sqref="C23:D23"/>
    </sheetView>
  </sheetViews>
  <sheetFormatPr baseColWidth="10" defaultRowHeight="15" x14ac:dyDescent="0.25"/>
  <cols>
    <col min="1" max="1" width="23.28515625" bestFit="1" customWidth="1"/>
    <col min="2" max="3" width="40.7109375" customWidth="1"/>
    <col min="4" max="4" width="26.7109375" customWidth="1"/>
    <col min="5" max="5" width="14.7109375" customWidth="1"/>
  </cols>
  <sheetData>
    <row r="1" spans="1:5" s="28" customFormat="1" ht="53.25" customHeight="1" x14ac:dyDescent="0.25">
      <c r="A1" s="114"/>
      <c r="B1" s="115"/>
      <c r="C1" s="115"/>
      <c r="D1" s="115"/>
      <c r="E1" s="116"/>
    </row>
    <row r="2" spans="1:5" ht="18.75" x14ac:dyDescent="0.25">
      <c r="A2" s="414" t="s">
        <v>63</v>
      </c>
      <c r="B2" s="414"/>
      <c r="C2" s="414"/>
      <c r="D2" s="414"/>
      <c r="E2" s="414"/>
    </row>
    <row r="3" spans="1:5" ht="18.75" x14ac:dyDescent="0.25">
      <c r="A3" s="414" t="str">
        <f>+'Numeral 2'!A3:E3</f>
        <v>Dirección Administrativa</v>
      </c>
      <c r="B3" s="414"/>
      <c r="C3" s="414"/>
      <c r="D3" s="414"/>
      <c r="E3" s="414"/>
    </row>
    <row r="4" spans="1:5" ht="15.75" customHeight="1" x14ac:dyDescent="0.25">
      <c r="A4" s="312" t="s">
        <v>180</v>
      </c>
      <c r="B4" s="314"/>
      <c r="C4" s="415" t="s">
        <v>138</v>
      </c>
      <c r="D4" s="416"/>
      <c r="E4" s="417"/>
    </row>
    <row r="5" spans="1:5" ht="15.75" customHeight="1" x14ac:dyDescent="0.25">
      <c r="A5" s="312" t="s">
        <v>140</v>
      </c>
      <c r="B5" s="313"/>
      <c r="C5" s="313"/>
      <c r="D5" s="313"/>
      <c r="E5" s="314"/>
    </row>
    <row r="6" spans="1:5" ht="15.75" x14ac:dyDescent="0.25">
      <c r="A6" s="407" t="str">
        <f>+'Numeral 2'!A6:E6</f>
        <v>Director (a): Adela de los Angeles Robles Rosales</v>
      </c>
      <c r="B6" s="407"/>
      <c r="C6" s="407"/>
      <c r="D6" s="407"/>
      <c r="E6" s="407"/>
    </row>
    <row r="7" spans="1:5" ht="15.75" x14ac:dyDescent="0.25">
      <c r="A7" s="419" t="str">
        <f>+'Numeral 2'!A7:E7</f>
        <v>Responsable de Actualización de la información: Hortencia Margarita Diaz Alvarez</v>
      </c>
      <c r="B7" s="419"/>
      <c r="C7" s="419"/>
      <c r="D7" s="419"/>
      <c r="E7" s="419"/>
    </row>
    <row r="8" spans="1:5" ht="15.75" x14ac:dyDescent="0.25">
      <c r="A8" s="407" t="str">
        <f>+'Numeral 11, Bienes y servicios'!A7:K7</f>
        <v>Mes de Actualización: Febrero 2021</v>
      </c>
      <c r="B8" s="407"/>
      <c r="C8" s="407"/>
      <c r="D8" s="407"/>
      <c r="E8" s="407"/>
    </row>
    <row r="9" spans="1:5" ht="15.75" x14ac:dyDescent="0.25">
      <c r="A9" s="407" t="s">
        <v>108</v>
      </c>
      <c r="B9" s="407"/>
      <c r="C9" s="407"/>
      <c r="D9" s="407"/>
      <c r="E9" s="407"/>
    </row>
    <row r="10" spans="1:5" ht="21" customHeight="1" x14ac:dyDescent="0.35">
      <c r="A10" s="418" t="s">
        <v>58</v>
      </c>
      <c r="B10" s="418"/>
      <c r="C10" s="418"/>
      <c r="D10" s="418"/>
      <c r="E10" s="418"/>
    </row>
    <row r="11" spans="1:5" ht="44.25" customHeight="1" x14ac:dyDescent="0.25">
      <c r="A11" s="98" t="s">
        <v>107</v>
      </c>
      <c r="B11" s="98" t="s">
        <v>14</v>
      </c>
      <c r="C11" s="98" t="s">
        <v>43</v>
      </c>
      <c r="D11" s="98" t="s">
        <v>15</v>
      </c>
      <c r="E11" s="98" t="s">
        <v>16</v>
      </c>
    </row>
    <row r="12" spans="1:5" ht="21" customHeight="1" x14ac:dyDescent="0.25">
      <c r="A12" s="10"/>
      <c r="B12" s="10"/>
      <c r="C12" s="10"/>
      <c r="D12" s="10"/>
      <c r="E12" s="10"/>
    </row>
    <row r="13" spans="1:5" ht="18.75" customHeight="1" x14ac:dyDescent="0.25">
      <c r="A13" s="15"/>
      <c r="B13" s="15"/>
      <c r="C13" s="15"/>
      <c r="D13" s="15"/>
      <c r="E13" s="15"/>
    </row>
    <row r="14" spans="1:5" ht="26.25" customHeight="1" x14ac:dyDescent="0.25">
      <c r="A14" s="15"/>
      <c r="B14" s="411" t="s">
        <v>130</v>
      </c>
      <c r="C14" s="412"/>
      <c r="D14" s="413"/>
      <c r="E14" s="15"/>
    </row>
    <row r="15" spans="1:5" x14ac:dyDescent="0.25">
      <c r="A15" s="15"/>
      <c r="B15" s="15"/>
      <c r="C15" s="15"/>
      <c r="D15" s="15"/>
      <c r="E15" s="15"/>
    </row>
    <row r="16" spans="1:5" x14ac:dyDescent="0.25">
      <c r="A16" s="15"/>
      <c r="B16" s="15"/>
      <c r="C16" s="15"/>
      <c r="D16" s="15"/>
      <c r="E16" s="15"/>
    </row>
    <row r="17" spans="1:11" ht="15.75" thickBot="1" x14ac:dyDescent="0.3">
      <c r="A17" s="12"/>
      <c r="B17" s="12"/>
      <c r="C17" s="12"/>
      <c r="D17" s="12"/>
      <c r="E17" s="12"/>
    </row>
    <row r="18" spans="1:11" x14ac:dyDescent="0.25">
      <c r="A18" s="117"/>
      <c r="B18" s="118"/>
      <c r="C18" s="118"/>
      <c r="D18" s="118"/>
      <c r="E18" s="119"/>
    </row>
    <row r="19" spans="1:11" x14ac:dyDescent="0.25">
      <c r="A19" s="117"/>
      <c r="B19" s="118"/>
      <c r="C19" s="118"/>
      <c r="D19" s="118"/>
      <c r="E19" s="119"/>
    </row>
    <row r="20" spans="1:11" s="28" customFormat="1" x14ac:dyDescent="0.25">
      <c r="A20" s="117"/>
      <c r="B20" s="118"/>
      <c r="C20" s="118"/>
      <c r="D20" s="118"/>
      <c r="E20" s="119"/>
    </row>
    <row r="21" spans="1:11" x14ac:dyDescent="0.25">
      <c r="A21" s="117"/>
      <c r="B21" s="118"/>
      <c r="C21" s="118"/>
      <c r="D21" s="118"/>
      <c r="E21" s="119"/>
    </row>
    <row r="22" spans="1:11" s="129" customFormat="1" x14ac:dyDescent="0.25">
      <c r="A22" s="145" t="s">
        <v>71</v>
      </c>
      <c r="B22" s="165"/>
      <c r="C22" s="408" t="s">
        <v>178</v>
      </c>
      <c r="D22" s="409"/>
      <c r="E22" s="166"/>
      <c r="K22" s="147"/>
    </row>
    <row r="23" spans="1:11" s="129" customFormat="1" x14ac:dyDescent="0.25">
      <c r="A23" s="162"/>
      <c r="B23" s="165"/>
      <c r="C23" s="410"/>
      <c r="D23" s="410"/>
      <c r="E23" s="167"/>
      <c r="F23" s="164"/>
      <c r="K23" s="147"/>
    </row>
    <row r="24" spans="1:11" s="70" customFormat="1" x14ac:dyDescent="0.25">
      <c r="A24" s="79"/>
      <c r="B24" s="71"/>
      <c r="C24" s="163"/>
      <c r="D24" s="163"/>
      <c r="E24" s="168"/>
      <c r="F24" s="163"/>
      <c r="G24" s="163"/>
      <c r="H24" s="71"/>
      <c r="I24" s="71"/>
      <c r="J24" s="71"/>
      <c r="K24" s="80"/>
    </row>
    <row r="25" spans="1:11" x14ac:dyDescent="0.25">
      <c r="A25" s="120"/>
      <c r="B25" s="121"/>
      <c r="C25" s="121"/>
      <c r="D25" s="121"/>
      <c r="E25" s="122"/>
    </row>
  </sheetData>
  <mergeCells count="13">
    <mergeCell ref="C22:D22"/>
    <mergeCell ref="C23:D23"/>
    <mergeCell ref="B14:D14"/>
    <mergeCell ref="A4:B4"/>
    <mergeCell ref="A2:E2"/>
    <mergeCell ref="A3:E3"/>
    <mergeCell ref="C4:E4"/>
    <mergeCell ref="A10:E10"/>
    <mergeCell ref="A9:E9"/>
    <mergeCell ref="A8:E8"/>
    <mergeCell ref="A7:E7"/>
    <mergeCell ref="A6:E6"/>
    <mergeCell ref="A5:E5"/>
  </mergeCells>
  <printOptions horizontalCentered="1"/>
  <pageMargins left="0.39370078740157483" right="0.19685039370078741" top="0.39370078740157483" bottom="0.39370078740157483" header="0.31496062992125984" footer="0.31496062992125984"/>
  <pageSetup scale="85"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20"/>
  <sheetViews>
    <sheetView zoomScale="120" zoomScaleNormal="120" workbookViewId="0">
      <selection activeCell="C21" sqref="C21"/>
    </sheetView>
  </sheetViews>
  <sheetFormatPr baseColWidth="10" defaultRowHeight="15" x14ac:dyDescent="0.25"/>
  <cols>
    <col min="1" max="1" width="4.7109375" bestFit="1" customWidth="1"/>
    <col min="2" max="2" width="40.7109375" customWidth="1"/>
    <col min="3" max="4" width="26.7109375" customWidth="1"/>
  </cols>
  <sheetData>
    <row r="1" spans="1:5" s="28" customFormat="1" ht="63" customHeight="1" x14ac:dyDescent="0.25">
      <c r="E1" s="33"/>
    </row>
    <row r="2" spans="1:5" ht="18.75" x14ac:dyDescent="0.25">
      <c r="A2" s="406" t="s">
        <v>63</v>
      </c>
      <c r="B2" s="406"/>
      <c r="C2" s="406"/>
      <c r="D2" s="406"/>
      <c r="E2" s="32"/>
    </row>
    <row r="3" spans="1:5" ht="18.75" x14ac:dyDescent="0.25">
      <c r="A3" s="406" t="s">
        <v>89</v>
      </c>
      <c r="B3" s="406"/>
      <c r="C3" s="406"/>
      <c r="D3" s="406"/>
      <c r="E3" s="32"/>
    </row>
    <row r="4" spans="1:5" ht="15.75" customHeight="1" x14ac:dyDescent="0.25">
      <c r="A4" s="407" t="s">
        <v>64</v>
      </c>
      <c r="B4" s="407"/>
      <c r="C4" s="407" t="s">
        <v>65</v>
      </c>
      <c r="D4" s="407"/>
      <c r="E4" s="43"/>
    </row>
    <row r="5" spans="1:5" ht="15.75" x14ac:dyDescent="0.25">
      <c r="A5" s="404" t="s">
        <v>66</v>
      </c>
      <c r="B5" s="404"/>
      <c r="C5" s="404"/>
      <c r="D5" s="404"/>
      <c r="E5" s="29"/>
    </row>
    <row r="6" spans="1:5" ht="15.75" x14ac:dyDescent="0.25">
      <c r="A6" s="404" t="s">
        <v>73</v>
      </c>
      <c r="B6" s="404"/>
      <c r="C6" s="404"/>
      <c r="D6" s="404"/>
      <c r="E6" s="29"/>
    </row>
    <row r="7" spans="1:5" ht="15.75" x14ac:dyDescent="0.25">
      <c r="A7" s="404" t="s">
        <v>61</v>
      </c>
      <c r="B7" s="404"/>
      <c r="C7" s="404"/>
      <c r="D7" s="404"/>
      <c r="E7" s="29"/>
    </row>
    <row r="8" spans="1:5" ht="15.75" x14ac:dyDescent="0.25">
      <c r="A8" s="404" t="s">
        <v>67</v>
      </c>
      <c r="B8" s="404"/>
      <c r="C8" s="404"/>
      <c r="D8" s="404"/>
      <c r="E8" s="29"/>
    </row>
    <row r="9" spans="1:5" ht="15.75" x14ac:dyDescent="0.25">
      <c r="A9" s="404" t="s">
        <v>109</v>
      </c>
      <c r="B9" s="404"/>
      <c r="C9" s="404"/>
      <c r="D9" s="404"/>
      <c r="E9" s="29"/>
    </row>
    <row r="10" spans="1:5" ht="21" customHeight="1" x14ac:dyDescent="0.35">
      <c r="A10" s="405" t="s">
        <v>110</v>
      </c>
      <c r="B10" s="405"/>
      <c r="C10" s="405"/>
      <c r="D10" s="405"/>
    </row>
    <row r="11" spans="1:5" ht="16.5" thickBot="1" x14ac:dyDescent="0.3">
      <c r="A11" s="44" t="s">
        <v>13</v>
      </c>
      <c r="B11" s="45" t="s">
        <v>17</v>
      </c>
      <c r="C11" s="45" t="s">
        <v>18</v>
      </c>
      <c r="D11" s="45" t="s">
        <v>16</v>
      </c>
    </row>
    <row r="12" spans="1:5" x14ac:dyDescent="0.25">
      <c r="A12" s="17"/>
      <c r="B12" s="18"/>
      <c r="C12" s="18"/>
      <c r="D12" s="19"/>
    </row>
    <row r="13" spans="1:5" x14ac:dyDescent="0.25">
      <c r="A13" s="14"/>
      <c r="B13" s="15"/>
      <c r="C13" s="15"/>
      <c r="D13" s="16"/>
    </row>
    <row r="14" spans="1:5" x14ac:dyDescent="0.25">
      <c r="A14" s="14"/>
      <c r="B14" s="15"/>
      <c r="C14" s="15"/>
      <c r="D14" s="16"/>
    </row>
    <row r="15" spans="1:5" x14ac:dyDescent="0.25">
      <c r="A15" s="14"/>
      <c r="B15" s="15"/>
      <c r="C15" s="15"/>
      <c r="D15" s="16"/>
    </row>
    <row r="16" spans="1:5" x14ac:dyDescent="0.25">
      <c r="A16" s="14"/>
      <c r="B16" s="15"/>
      <c r="C16" s="15"/>
      <c r="D16" s="16"/>
    </row>
    <row r="17" spans="1:4" ht="15.75" thickBot="1" x14ac:dyDescent="0.3">
      <c r="A17" s="11"/>
      <c r="B17" s="12"/>
      <c r="C17" s="12"/>
      <c r="D17" s="13"/>
    </row>
    <row r="20" spans="1:4" x14ac:dyDescent="0.25">
      <c r="B20" t="s">
        <v>71</v>
      </c>
      <c r="C20" t="s">
        <v>70</v>
      </c>
    </row>
  </sheetData>
  <mergeCells count="10">
    <mergeCell ref="A9:D9"/>
    <mergeCell ref="A10:D10"/>
    <mergeCell ref="A8:D8"/>
    <mergeCell ref="A7:D7"/>
    <mergeCell ref="A2:D2"/>
    <mergeCell ref="A3:D3"/>
    <mergeCell ref="A5:D5"/>
    <mergeCell ref="A6:D6"/>
    <mergeCell ref="A4:B4"/>
    <mergeCell ref="C4:D4"/>
  </mergeCells>
  <printOptions horizontalCentered="1"/>
  <pageMargins left="0.19685039370078741" right="0.19685039370078741" top="0.39370078740157483" bottom="0.39370078740157483" header="0.31496062992125984" footer="0.31496062992125984"/>
  <pageSetup scale="120"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C000"/>
  </sheetPr>
  <dimension ref="A1:L21"/>
  <sheetViews>
    <sheetView view="pageBreakPreview" topLeftCell="A10" zoomScale="70" zoomScaleNormal="60" zoomScaleSheetLayoutView="70" workbookViewId="0">
      <selection activeCell="I13" sqref="I13"/>
    </sheetView>
  </sheetViews>
  <sheetFormatPr baseColWidth="10" defaultRowHeight="15" x14ac:dyDescent="0.25"/>
  <cols>
    <col min="1" max="1" width="5.140625" customWidth="1"/>
    <col min="2" max="2" width="20.5703125" customWidth="1"/>
    <col min="3" max="3" width="28" customWidth="1"/>
    <col min="4" max="4" width="45.28515625" customWidth="1"/>
    <col min="5" max="5" width="24.85546875" customWidth="1"/>
    <col min="6" max="6" width="25.28515625" customWidth="1"/>
    <col min="7" max="7" width="18.28515625" customWidth="1"/>
    <col min="8" max="8" width="20" style="28" customWidth="1"/>
    <col min="9" max="9" width="21.42578125" customWidth="1"/>
  </cols>
  <sheetData>
    <row r="1" spans="1:12" s="28" customFormat="1" ht="66" customHeight="1" x14ac:dyDescent="0.25">
      <c r="A1" s="209"/>
      <c r="B1" s="210"/>
      <c r="C1" s="210"/>
      <c r="D1" s="210"/>
      <c r="E1" s="210"/>
      <c r="F1" s="210"/>
      <c r="G1" s="210"/>
      <c r="H1" s="210"/>
      <c r="I1" s="211"/>
    </row>
    <row r="2" spans="1:12" ht="18.75" x14ac:dyDescent="0.25">
      <c r="A2" s="422" t="s">
        <v>63</v>
      </c>
      <c r="B2" s="279"/>
      <c r="C2" s="279"/>
      <c r="D2" s="279"/>
      <c r="E2" s="279"/>
      <c r="F2" s="279"/>
      <c r="G2" s="279"/>
      <c r="H2" s="279"/>
      <c r="I2" s="423"/>
    </row>
    <row r="3" spans="1:12" ht="18.75" x14ac:dyDescent="0.25">
      <c r="A3" s="422" t="str">
        <f>+'Numeral 2'!A3:E3</f>
        <v>Dirección Administrativa</v>
      </c>
      <c r="B3" s="279"/>
      <c r="C3" s="279"/>
      <c r="D3" s="279"/>
      <c r="E3" s="279"/>
      <c r="F3" s="279"/>
      <c r="G3" s="279"/>
      <c r="H3" s="279"/>
      <c r="I3" s="423"/>
    </row>
    <row r="4" spans="1:12" ht="15.75" customHeight="1" x14ac:dyDescent="0.25">
      <c r="A4" s="424" t="s">
        <v>180</v>
      </c>
      <c r="B4" s="425"/>
      <c r="C4" s="425"/>
      <c r="D4" s="426"/>
      <c r="E4" s="427" t="s">
        <v>138</v>
      </c>
      <c r="F4" s="425"/>
      <c r="G4" s="425"/>
      <c r="H4" s="425"/>
      <c r="I4" s="428"/>
    </row>
    <row r="5" spans="1:12" ht="18.75" x14ac:dyDescent="0.25">
      <c r="A5" s="420" t="s">
        <v>140</v>
      </c>
      <c r="B5" s="292"/>
      <c r="C5" s="292"/>
      <c r="D5" s="292"/>
      <c r="E5" s="292"/>
      <c r="F5" s="292"/>
      <c r="G5" s="292"/>
      <c r="H5" s="292"/>
      <c r="I5" s="421"/>
    </row>
    <row r="6" spans="1:12" ht="18.75" x14ac:dyDescent="0.25">
      <c r="A6" s="420" t="str">
        <f>+'Numeral 2'!A6:E6</f>
        <v>Director (a): Adela de los Angeles Robles Rosales</v>
      </c>
      <c r="B6" s="292"/>
      <c r="C6" s="292"/>
      <c r="D6" s="292"/>
      <c r="E6" s="292"/>
      <c r="F6" s="292"/>
      <c r="G6" s="292"/>
      <c r="H6" s="292"/>
      <c r="I6" s="421"/>
    </row>
    <row r="7" spans="1:12" ht="18.75" x14ac:dyDescent="0.25">
      <c r="A7" s="432" t="str">
        <f>+'Numeral 2'!A7:E7</f>
        <v>Responsable de Actualización de la información: Hortencia Margarita Diaz Alvarez</v>
      </c>
      <c r="B7" s="433"/>
      <c r="C7" s="433"/>
      <c r="D7" s="433"/>
      <c r="E7" s="433"/>
      <c r="F7" s="433"/>
      <c r="G7" s="433"/>
      <c r="H7" s="433"/>
      <c r="I7" s="434"/>
    </row>
    <row r="8" spans="1:12" ht="18.75" x14ac:dyDescent="0.25">
      <c r="A8" s="420" t="str">
        <f>+'Numeral 14 Administración'!A8:E8</f>
        <v>Mes de Actualización: Febrero 2021</v>
      </c>
      <c r="B8" s="292"/>
      <c r="C8" s="292"/>
      <c r="D8" s="292"/>
      <c r="E8" s="292"/>
      <c r="F8" s="292"/>
      <c r="G8" s="292"/>
      <c r="H8" s="292"/>
      <c r="I8" s="421"/>
    </row>
    <row r="9" spans="1:12" ht="18.75" x14ac:dyDescent="0.25">
      <c r="A9" s="420" t="s">
        <v>113</v>
      </c>
      <c r="B9" s="292"/>
      <c r="C9" s="292"/>
      <c r="D9" s="292"/>
      <c r="E9" s="292"/>
      <c r="F9" s="292"/>
      <c r="G9" s="292"/>
      <c r="H9" s="292"/>
      <c r="I9" s="421"/>
    </row>
    <row r="10" spans="1:12" ht="28.5" customHeight="1" x14ac:dyDescent="0.3">
      <c r="A10" s="435" t="s">
        <v>112</v>
      </c>
      <c r="B10" s="436"/>
      <c r="C10" s="436"/>
      <c r="D10" s="436"/>
      <c r="E10" s="436"/>
      <c r="F10" s="436"/>
      <c r="G10" s="436"/>
      <c r="H10" s="436"/>
      <c r="I10" s="437"/>
    </row>
    <row r="11" spans="1:12" ht="75" x14ac:dyDescent="0.25">
      <c r="A11" s="206" t="s">
        <v>22</v>
      </c>
      <c r="B11" s="208" t="s">
        <v>33</v>
      </c>
      <c r="C11" s="205" t="s">
        <v>54</v>
      </c>
      <c r="D11" s="205" t="s">
        <v>55</v>
      </c>
      <c r="E11" s="205" t="s">
        <v>56</v>
      </c>
      <c r="F11" s="205" t="s">
        <v>48</v>
      </c>
      <c r="G11" s="205" t="s">
        <v>16</v>
      </c>
      <c r="H11" s="207" t="s">
        <v>111</v>
      </c>
      <c r="I11" s="212" t="s">
        <v>132</v>
      </c>
    </row>
    <row r="12" spans="1:12" ht="213.75" customHeight="1" x14ac:dyDescent="0.25">
      <c r="A12" s="213">
        <v>1</v>
      </c>
      <c r="B12" s="18" t="s">
        <v>174</v>
      </c>
      <c r="C12" s="185" t="s">
        <v>173</v>
      </c>
      <c r="D12" s="186" t="s">
        <v>175</v>
      </c>
      <c r="E12" s="183" t="s">
        <v>131</v>
      </c>
      <c r="F12" s="183" t="s">
        <v>176</v>
      </c>
      <c r="G12" s="184">
        <v>30000</v>
      </c>
      <c r="H12" s="187" t="str">
        <f>[1]FEBRERO!$M$8</f>
        <v>ACTA ADMINISTRATIVA 1-2021</v>
      </c>
      <c r="I12" s="214" t="str">
        <f>[1]FEBRERO!$O$8</f>
        <v>01/01/2021 AL 31/12/2021</v>
      </c>
    </row>
    <row r="13" spans="1:12" s="28" customFormat="1" ht="213.75" customHeight="1" x14ac:dyDescent="0.25">
      <c r="A13" s="213">
        <v>2</v>
      </c>
      <c r="B13" s="18" t="s">
        <v>211</v>
      </c>
      <c r="C13" s="185" t="s">
        <v>208</v>
      </c>
      <c r="D13" s="186" t="s">
        <v>212</v>
      </c>
      <c r="E13" s="183" t="s">
        <v>131</v>
      </c>
      <c r="F13" s="183" t="str">
        <f>[1]FEBRERO!$D$10</f>
        <v>RICOH DE GUATEMALA  SOCIEDAD ANONIMA</v>
      </c>
      <c r="G13" s="184">
        <v>48000</v>
      </c>
      <c r="H13" s="187" t="str">
        <f>[1]FEBRERO!$M$10</f>
        <v>ACTA ADMINISTRATIVA 3-2021</v>
      </c>
      <c r="I13" s="214" t="str">
        <f>[1]FEBRERO!$O$10</f>
        <v>04/01/2021 AL 31/012/2021</v>
      </c>
    </row>
    <row r="14" spans="1:12" s="28" customFormat="1" ht="27" customHeight="1" x14ac:dyDescent="0.3">
      <c r="A14" s="438"/>
      <c r="B14" s="439"/>
      <c r="C14" s="439"/>
      <c r="D14" s="439"/>
      <c r="E14" s="439"/>
      <c r="F14" s="439"/>
      <c r="G14" s="439"/>
      <c r="H14" s="439"/>
      <c r="I14" s="440"/>
      <c r="L14" s="33"/>
    </row>
    <row r="15" spans="1:12" s="28" customFormat="1" ht="18.75" x14ac:dyDescent="0.3">
      <c r="A15" s="215"/>
      <c r="B15" s="50"/>
      <c r="C15" s="50"/>
      <c r="D15" s="50"/>
      <c r="E15" s="50"/>
      <c r="F15" s="50"/>
      <c r="G15" s="50"/>
      <c r="H15" s="50"/>
      <c r="I15" s="216"/>
      <c r="L15" s="33"/>
    </row>
    <row r="16" spans="1:12" s="28" customFormat="1" ht="18.75" x14ac:dyDescent="0.3">
      <c r="A16" s="215"/>
      <c r="B16" s="50"/>
      <c r="C16" s="50"/>
      <c r="D16" s="50"/>
      <c r="E16" s="50"/>
      <c r="F16" s="50"/>
      <c r="G16" s="50"/>
      <c r="H16" s="50"/>
      <c r="I16" s="216"/>
      <c r="L16" s="33"/>
    </row>
    <row r="17" spans="1:12" s="28" customFormat="1" ht="18.75" x14ac:dyDescent="0.3">
      <c r="A17" s="215"/>
      <c r="B17" s="50"/>
      <c r="C17" s="50"/>
      <c r="D17" s="50"/>
      <c r="E17" s="50"/>
      <c r="F17" s="50"/>
      <c r="G17" s="50"/>
      <c r="H17" s="50"/>
      <c r="I17" s="216"/>
      <c r="L17" s="33"/>
    </row>
    <row r="18" spans="1:12" s="100" customFormat="1" ht="15.75" x14ac:dyDescent="0.25">
      <c r="A18" s="430" t="s">
        <v>71</v>
      </c>
      <c r="B18" s="431"/>
      <c r="C18" s="101"/>
      <c r="D18" s="101"/>
      <c r="E18" s="99"/>
      <c r="F18" s="410" t="s">
        <v>181</v>
      </c>
      <c r="G18" s="410"/>
      <c r="H18" s="101"/>
      <c r="I18" s="217"/>
      <c r="J18" s="101"/>
      <c r="K18" s="101"/>
      <c r="L18" s="101"/>
    </row>
    <row r="19" spans="1:12" s="100" customFormat="1" ht="16.5" thickBot="1" x14ac:dyDescent="0.3">
      <c r="A19" s="218"/>
      <c r="B19" s="219"/>
      <c r="C19" s="219"/>
      <c r="D19" s="220"/>
      <c r="E19" s="220"/>
      <c r="F19" s="429"/>
      <c r="G19" s="429"/>
      <c r="H19" s="219"/>
      <c r="I19" s="221"/>
      <c r="J19" s="101"/>
      <c r="K19" s="101"/>
      <c r="L19" s="101"/>
    </row>
    <row r="20" spans="1:12" s="28" customFormat="1" x14ac:dyDescent="0.25">
      <c r="L20" s="33"/>
    </row>
    <row r="21" spans="1:12" x14ac:dyDescent="0.25">
      <c r="L21" s="33"/>
    </row>
  </sheetData>
  <mergeCells count="14">
    <mergeCell ref="F19:G19"/>
    <mergeCell ref="A18:B18"/>
    <mergeCell ref="A7:I7"/>
    <mergeCell ref="A8:I8"/>
    <mergeCell ref="A9:I9"/>
    <mergeCell ref="A10:I10"/>
    <mergeCell ref="F18:G18"/>
    <mergeCell ref="A14:I14"/>
    <mergeCell ref="A6:I6"/>
    <mergeCell ref="A2:I2"/>
    <mergeCell ref="A3:I3"/>
    <mergeCell ref="A4:D4"/>
    <mergeCell ref="E4:I4"/>
    <mergeCell ref="A5:I5"/>
  </mergeCells>
  <printOptions horizontalCentered="1"/>
  <pageMargins left="0.25" right="0.25" top="0.75" bottom="0.75" header="0.3" footer="0.3"/>
  <pageSetup scale="60" fitToHeight="2"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5</vt:i4>
      </vt:variant>
    </vt:vector>
  </HeadingPairs>
  <TitlesOfParts>
    <vt:vector size="16" baseType="lpstr">
      <vt:lpstr>Numeral 2</vt:lpstr>
      <vt:lpstr>Numeral 3 RRHH</vt:lpstr>
      <vt:lpstr>Numeral 4 RRHH</vt:lpstr>
      <vt:lpstr>Numeral 11, Sub 18 </vt:lpstr>
      <vt:lpstr>Numeral 11, Bienes y servicios</vt:lpstr>
      <vt:lpstr>Numeral 12 Viajes Finan.</vt:lpstr>
      <vt:lpstr>Numeral 14 Administración</vt:lpstr>
      <vt:lpstr>Numeral 15 Financiero</vt:lpstr>
      <vt:lpstr>Numeral 19 Administración</vt:lpstr>
      <vt:lpstr>Numeral 20 Administración</vt:lpstr>
      <vt:lpstr>Numeral 22 Administración</vt:lpstr>
      <vt:lpstr>'Numeral 11, Bienes y servicios'!Área_de_impresión</vt:lpstr>
      <vt:lpstr>'Numeral 11, Sub 18 '!Área_de_impresión</vt:lpstr>
      <vt:lpstr>'Numeral 14 Administración'!Área_de_impresión</vt:lpstr>
      <vt:lpstr>'Numeral 19 Administración'!Área_de_impresión</vt:lpstr>
      <vt:lpstr>'Numeral 2'!Área_de_impresión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Ruben Francisco Lima Barillas</dc:creator>
  <cp:lastModifiedBy>Sandra Méndez</cp:lastModifiedBy>
  <cp:lastPrinted>2021-03-04T15:19:45Z</cp:lastPrinted>
  <dcterms:created xsi:type="dcterms:W3CDTF">2017-12-05T18:01:17Z</dcterms:created>
  <dcterms:modified xsi:type="dcterms:W3CDTF">2021-03-10T20:38:44Z</dcterms:modified>
</cp:coreProperties>
</file>