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480" activeTab="3"/>
  </bookViews>
  <sheets>
    <sheet name="POR MES" sheetId="1" r:id="rId1"/>
    <sheet name="POR SEXO" sheetId="2" r:id="rId2"/>
    <sheet name="TIPO DE RESOLUCIÓN" sheetId="3" r:id="rId3"/>
    <sheet name="MEDIO DE INGRESO" sheetId="4" r:id="rId4"/>
    <sheet name="2016" sheetId="5" state="hidden" r:id="rId5"/>
    <sheet name="2017" sheetId="6" state="hidden" r:id="rId6"/>
  </sheets>
  <definedNames/>
  <calcPr fullCalcOnLoad="1"/>
</workbook>
</file>

<file path=xl/sharedStrings.xml><?xml version="1.0" encoding="utf-8"?>
<sst xmlns="http://schemas.openxmlformats.org/spreadsheetml/2006/main" count="653" uniqueCount="226">
  <si>
    <t>No.</t>
  </si>
  <si>
    <t>Fecha de ingreso de la solicitud</t>
  </si>
  <si>
    <t>Información que solicita</t>
  </si>
  <si>
    <t>Nombre del solicitante</t>
  </si>
  <si>
    <r>
      <t xml:space="preserve">Forma de la solicitud          </t>
    </r>
    <r>
      <rPr>
        <b/>
        <sz val="8"/>
        <color indexed="8"/>
        <rFont val="Book Antiqua"/>
        <family val="1"/>
      </rPr>
      <t xml:space="preserve"> (Verbal, Telefónica, Electrónica o Escrita)</t>
    </r>
  </si>
  <si>
    <r>
      <rPr>
        <b/>
        <sz val="12"/>
        <color indexed="8"/>
        <rFont val="Book Antiqua"/>
        <family val="1"/>
      </rPr>
      <t xml:space="preserve">Tipo de resolución </t>
    </r>
    <r>
      <rPr>
        <b/>
        <sz val="8"/>
        <color indexed="8"/>
        <rFont val="Book Antiqua"/>
        <family val="1"/>
      </rPr>
      <t>(positiva, negativa, entrega parcial, pendiente, desechada)</t>
    </r>
  </si>
  <si>
    <t>Fecha de Notificación</t>
  </si>
  <si>
    <t>Fecha de Resolución</t>
  </si>
  <si>
    <t xml:space="preserve">No. de  Formulario </t>
  </si>
  <si>
    <t>Fecha en que se solicitó la prórroga</t>
  </si>
  <si>
    <r>
      <rPr>
        <b/>
        <sz val="11"/>
        <color indexed="8"/>
        <rFont val="Book Antiqua"/>
        <family val="1"/>
      </rPr>
      <t xml:space="preserve">Se solicitó prórroga </t>
    </r>
    <r>
      <rPr>
        <b/>
        <sz val="8"/>
        <color indexed="8"/>
        <rFont val="Book Antiqua"/>
        <family val="1"/>
      </rPr>
      <t>(SI/NO)</t>
    </r>
    <r>
      <rPr>
        <b/>
        <sz val="11"/>
        <color indexed="8"/>
        <rFont val="Book Antiqua"/>
        <family val="1"/>
      </rPr>
      <t xml:space="preserve"> </t>
    </r>
  </si>
  <si>
    <r>
      <t xml:space="preserve">Se interpuso Recurso de Revisión  </t>
    </r>
    <r>
      <rPr>
        <b/>
        <sz val="8"/>
        <color indexed="8"/>
        <rFont val="Book Antiqua"/>
        <family val="1"/>
      </rPr>
      <t>(SI/NO)</t>
    </r>
  </si>
  <si>
    <t>Escrita</t>
  </si>
  <si>
    <t>Positiva</t>
  </si>
  <si>
    <t>Electronica</t>
  </si>
  <si>
    <t>Tiempo en días entre ingreso de formulario y notificación</t>
  </si>
  <si>
    <t>Tiempo en días entre ingreso de formulario y resolución</t>
  </si>
  <si>
    <t>No</t>
  </si>
  <si>
    <t>sexo</t>
  </si>
  <si>
    <t>Irene Victoria Capriel</t>
  </si>
  <si>
    <t>M</t>
  </si>
  <si>
    <t>Prespuesto general 2015 y 2016. Misión visión y plan estrategico SEPREM</t>
  </si>
  <si>
    <t>Personal</t>
  </si>
  <si>
    <t>-</t>
  </si>
  <si>
    <t>Noemi Lopez</t>
  </si>
  <si>
    <t>Directorio de las Oficinas Municipales de la Mujer</t>
  </si>
  <si>
    <t>Victoria Mayorga</t>
  </si>
  <si>
    <t>Diferencia entre acoso laboral y VCM en el ambito laboral. Politicas implementadas para evitar la VCM en el ambito laboral</t>
  </si>
  <si>
    <t>Cesar Cuyun</t>
  </si>
  <si>
    <t>H</t>
  </si>
  <si>
    <t>Antecedentes de las 5 ejes del GEM y los resultados ontenidos en el eje 2, la niño y adolescente y violencia contra la Mujer</t>
  </si>
  <si>
    <t>Dennys Willson Mejia</t>
  </si>
  <si>
    <t>Politica Nacional de Promocion y Desarrollo Integral de las Mujeres, Organigrama, listado de sedes dep., historia de seprem</t>
  </si>
  <si>
    <t>Verbal</t>
  </si>
  <si>
    <t>Oliver Chavez</t>
  </si>
  <si>
    <t>Directorio de empleados públicos número de telegono y correo electronico de funcionarios publicos detalle de salarios</t>
  </si>
  <si>
    <t>Jorge Sagastume</t>
  </si>
  <si>
    <t>Numero de denuncias de VCM y numero de denuncias de Violencia psicologica contra el hombre 2015 y 2016</t>
  </si>
  <si>
    <t>Wynna Lemus</t>
  </si>
  <si>
    <t>Planilla 011, 021, 022, 029, 184 y salarios 2016</t>
  </si>
  <si>
    <t>Ligia Maria Ramirez</t>
  </si>
  <si>
    <t>Rogelio Rodriguez</t>
  </si>
  <si>
    <t>Nomina de salarios de seprem / conocer el salario del puesto de Encargado de inventarios (vacante)</t>
  </si>
  <si>
    <t>Marta Godinez</t>
  </si>
  <si>
    <t>Luis Miguel Reyes Silva</t>
  </si>
  <si>
    <t>Cantidad de personas que trabajan en seprem incluido personal permanente y temporal en todos los renglones</t>
  </si>
  <si>
    <t>Fecha de entrega del documento</t>
  </si>
  <si>
    <t>Forma de entrega del documento</t>
  </si>
  <si>
    <t>Correo</t>
  </si>
  <si>
    <t>*Se notifico pero no vino por la información</t>
  </si>
  <si>
    <t>Fisica</t>
  </si>
  <si>
    <t>Mes</t>
  </si>
  <si>
    <t>Octubre</t>
  </si>
  <si>
    <t>Noviembre</t>
  </si>
  <si>
    <t>Diciembre</t>
  </si>
  <si>
    <t xml:space="preserve">Total </t>
  </si>
  <si>
    <t>Lisseth Pisquiy</t>
  </si>
  <si>
    <t>Maria del Pilar Ceballos</t>
  </si>
  <si>
    <t>Susana Archila</t>
  </si>
  <si>
    <t>Directorio de todas las Instituciones, ONGS y/o Fundaciòn que apoye y de seguimiento a la mujer y genero</t>
  </si>
  <si>
    <t>Mercy Rosaysela Perez</t>
  </si>
  <si>
    <t>Informacion sobre la funcion de los Drechos Humanos en Guatemala, Derechos de la Mujer</t>
  </si>
  <si>
    <t>Claudia Cortez</t>
  </si>
  <si>
    <t>Informacion acerca de la Licda. Iris Auda Chavarria Vasquez, cuanto tiempo laboro y por que termino relacion laboral.</t>
  </si>
  <si>
    <t>Guillermo Lemus</t>
  </si>
  <si>
    <t>Informacion sobre las denuncias sobre violiencia contra la mujer años 2014 y 2015</t>
  </si>
  <si>
    <t>Alma Maldonado</t>
  </si>
  <si>
    <t>Informacion del eje politico 1 de la Politica de Promocion y Desarrollo de las Mujeres y PEO 2008-2023</t>
  </si>
  <si>
    <t xml:space="preserve">Dununcias por violacion de derechos humanos de mujeres indigenas con discapacidad, regristro de etnia, lugar, tipo. </t>
  </si>
  <si>
    <t>Comision Informe Alternativo/Rosa Magaly Davila Yaeggy</t>
  </si>
  <si>
    <t>Krisna Eugenia Cordon Garcia</t>
  </si>
  <si>
    <t>Nombre de la Secretaria de SEPREM</t>
  </si>
  <si>
    <t xml:space="preserve">Maria Sanchez </t>
  </si>
  <si>
    <t>Informacion del señor Gustavo Solis si recibe ayuda profesional, si asiste a terapias psicologicas</t>
  </si>
  <si>
    <t>Mujeres</t>
  </si>
  <si>
    <t>Hombres</t>
  </si>
  <si>
    <t>Si</t>
  </si>
  <si>
    <t>Axel Beteta</t>
  </si>
  <si>
    <t xml:space="preserve">Nombramiento de la Señora Secretaria </t>
  </si>
  <si>
    <t>Wendy Santa Cruz</t>
  </si>
  <si>
    <t xml:space="preserve">Listado de Secretarias y Subsecretarias de SEPREM de enero 2012 a agosto 2016 </t>
  </si>
  <si>
    <t>Alma Leticia Maldonado Merida</t>
  </si>
  <si>
    <t>Funcionamiento del GEM, instituciones que conforman, modificacion del Acuerdo Gubernativo 264-2012 y lo demas se encuentra en el correo</t>
  </si>
  <si>
    <t>Hannah Sklar</t>
  </si>
  <si>
    <t>Listado de todas aquellas organizaciones que trabajan con mujeres en la Ciudad de Guatemala</t>
  </si>
  <si>
    <t>Telefonica</t>
  </si>
  <si>
    <t>SI SOLICITO PRORROGA</t>
  </si>
  <si>
    <t>NO SOLICITO PRORROGA</t>
  </si>
  <si>
    <t>No vino por la Informacion</t>
  </si>
  <si>
    <t>SOLICITUDES DE LA UIP 2016</t>
  </si>
  <si>
    <t>Carmen Quintela Babio</t>
  </si>
  <si>
    <t xml:space="preserve">Jaqueline Jimenez </t>
  </si>
  <si>
    <t>Reglamento interno de personal de la SEPREM</t>
  </si>
  <si>
    <t>Copia de carta y expediente enciado a CONADUR sobre solicitud de representantes de sociedad civil</t>
  </si>
  <si>
    <t>Mecanismo para impulsar evaluar política regional de género</t>
  </si>
  <si>
    <t>Nombre completo de los integrantes Titulares y Suplentes de la Junta Directiva de SEPREM</t>
  </si>
  <si>
    <t xml:space="preserve">Si </t>
  </si>
  <si>
    <t>Listado de acciones llevadas a cabo por el Estado de Guatemala para cumplimiento recomendaciones CEDAW</t>
  </si>
  <si>
    <t>Luis Armando Santizo Perez</t>
  </si>
  <si>
    <t>Nombre de las autoridades , atribuciones y dirección exacta de la ubicación de la Secretaría</t>
  </si>
  <si>
    <t>** Se solicito que ampliaran la solicitud de información, pero no se recibio respuesta</t>
  </si>
  <si>
    <t>Jesika Morales de Cameros</t>
  </si>
  <si>
    <t>Estadistica de 1. cuantas mujeres madres solteras hay a la presente fecha 2. cuantas niñas madres hay a la presente fecha. 3. Cuantos casos se han reportado a la fecha de violaciones sexuales cometidas a niñas por su propio padre?</t>
  </si>
  <si>
    <t>Leslie García</t>
  </si>
  <si>
    <t xml:space="preserve"> Listado que incluya el nombre, renglón presupuestario, salario, honorarios de los profesionales abogados y notarios, Licenciados en ciencias jurídicas y sociales, así como politólogos, licenciados en relaciones internacionalistas, sociólogos, que laboran o prestan sus servicios bajo cualquier renglón presupuestario de la SEPREM-, en sede central y cada una de sus delegaciones departamentales. Serían tan amables de enviarme la información a mi correo electrónico señalado anteriormente, agradeciendo su pronta respuesta.</t>
  </si>
  <si>
    <t>Observaciones</t>
  </si>
  <si>
    <t>Jessica Maria Mendoza Alvarado</t>
  </si>
  <si>
    <t>F</t>
  </si>
  <si>
    <t>Funciòn, Misiòn, Visiòn de SEPREM y Autoridades Institucionales.</t>
  </si>
  <si>
    <t>Electrònica</t>
  </si>
  <si>
    <t>Walter Gonzàlez</t>
  </si>
  <si>
    <t>Contenidos y orientaciones de los proyectos  que se desarrollaron en el perìodo 2005-2015, dentro de las polìricas de ayuda oficail al desarrollo.</t>
  </si>
  <si>
    <t>NO</t>
  </si>
  <si>
    <t>ºº</t>
  </si>
  <si>
    <t>Ana Lucia Pelaez Vicente</t>
  </si>
  <si>
    <t>Informaciòn sobre la situaciòn de la trata de personas en Guatemala.</t>
  </si>
  <si>
    <t>SOLICITUDES DE LA UIP 2017</t>
  </si>
  <si>
    <t>Sindy Leiva</t>
  </si>
  <si>
    <t>Informaciòn sobre Presupuesto de Ingresos y Egresos  de 2012 al 2016, nombre y numero de funcionarios, empleados y servidores pùblicos de los años 2014, 2015, 2016. 2017, Evaluaciòn de la PNPDIM y PEO 2008-2023 de los años enero 2012 a Junio 2016, Informes de Auditorìas internas y externas.</t>
  </si>
  <si>
    <t>Fisico</t>
  </si>
  <si>
    <t>Marìa Josè Rosales Solano</t>
  </si>
  <si>
    <t>Sistuaciòn actual de  CONAPREVI, Informe sobre 11 Pactos Municipales de Seguridad,  Informe sobre situaciòn de la Unidades de Gènero, Informe sobre el Clasificador Presupuestario con Enfoque de Gènero e Informe sobre la implementaciòn de la PNPDIM y PEO 2008-2023</t>
  </si>
  <si>
    <t>Electronico</t>
  </si>
  <si>
    <t>Sandra Marleny Melchor Aceytuno</t>
  </si>
  <si>
    <t>Presupuesto asignado para el año 207 y estadísticas</t>
  </si>
  <si>
    <t>Eberth Osorio</t>
  </si>
  <si>
    <t>Correos electronicos del los empleados</t>
  </si>
  <si>
    <t>José alejandro Arango Amador</t>
  </si>
  <si>
    <t>Tema: Género y Equidades, Estadísticas de las mujeres sobre educación, trabajo, salud, economia, definición de pertienencia cultural y Derechos Humanos de las mujeres de los cuatro pueblos.</t>
  </si>
  <si>
    <t>José Manuel de la Rosa Hernandez</t>
  </si>
  <si>
    <t>Información sobre Equidades laborales, etnica, social y de género</t>
  </si>
  <si>
    <t>10/04/2017 ( Via telefonica)</t>
  </si>
  <si>
    <t>Vía telefonica pero le joven no recogio la información generada.</t>
  </si>
  <si>
    <t>Juan Tum Gonzalez</t>
  </si>
  <si>
    <t>Copia de Actas de la Dirección financiera del año 2016</t>
  </si>
  <si>
    <t>Electronco</t>
  </si>
  <si>
    <t>Leticia Simón Cuxil</t>
  </si>
  <si>
    <t>Documentos administrativos de la dirección administrtiva, bitacoras de combustible, copia de actas y memeorandos.</t>
  </si>
  <si>
    <t>Irene Platarrueda</t>
  </si>
  <si>
    <t>Seguimiento de la PNPDIM y PEO 2008-2023 (monitoreo 2014-2016), y dificultades, problematicas y logros en cuanto a su implementación.</t>
  </si>
  <si>
    <t>Elisa Marisol Solares Estrada</t>
  </si>
  <si>
    <t>Marco legal de los derechos laborales de las mujeres, Estadísticas de mujeres en el tema laboral, PNPDIM y PEO 2008-2023, CPEG.</t>
  </si>
  <si>
    <t>Alexandra Morales Chinchilla</t>
  </si>
  <si>
    <t>Marco Legal de los Derechos Laborales de las Mujeres, estadísticas de las mujeres en el tema laboral.</t>
  </si>
  <si>
    <t>Elba  Jutzuy</t>
  </si>
  <si>
    <t>Documentación administrativa sobre vehiculos. (para desvanecimineto de hallazgos de la contraloría).</t>
  </si>
  <si>
    <t xml:space="preserve">Electronico </t>
  </si>
  <si>
    <t>Enma Ismalej</t>
  </si>
  <si>
    <t>Documentos administrativos de la dirección financiera.  (memorando, oficios y actas)</t>
  </si>
  <si>
    <t>Mariela Barrios</t>
  </si>
  <si>
    <t>Marco Legal de la institución</t>
  </si>
  <si>
    <t>si</t>
  </si>
  <si>
    <t>electronico</t>
  </si>
  <si>
    <t>Juan Miguel Díaz</t>
  </si>
  <si>
    <t>Posicionamiento politico legal respecto al trabajo sexual</t>
  </si>
  <si>
    <t>Raquel Goméz</t>
  </si>
  <si>
    <t>Feminismo en Guatemala</t>
  </si>
  <si>
    <t>Ana Merida</t>
  </si>
  <si>
    <t>Memoria de labores 2016, Información sobre el tema de discpacidad.</t>
  </si>
  <si>
    <t>Marta María Vásquez Dionicio</t>
  </si>
  <si>
    <t>Derechos de las Mujeres</t>
  </si>
  <si>
    <t>Eddy Deutshman</t>
  </si>
  <si>
    <t>Estadisticas sobre participación politica de las mujeres indigenas.</t>
  </si>
  <si>
    <t>Cristian Galvez</t>
  </si>
  <si>
    <t>Información sobre el tema de Equidades</t>
  </si>
  <si>
    <t>Suly Marilu Lopez Alvarado</t>
  </si>
  <si>
    <t>Información sobre Denuncias de Violencia contra la Mujer y el apoyo que se da a las victimas, Estadísticas sobre VCM a nivel nacional.</t>
  </si>
  <si>
    <t>Iris Ren Canil</t>
  </si>
  <si>
    <t>Información sobre Unidades de Género, fundamento legal y directorio.</t>
  </si>
  <si>
    <t>Positviva</t>
  </si>
  <si>
    <t>Bilba Bal Ponciano</t>
  </si>
  <si>
    <t>Informe de situación de las Unidades de Género</t>
  </si>
  <si>
    <t>Electronc</t>
  </si>
  <si>
    <t>Eddy Cua Chavez</t>
  </si>
  <si>
    <t>Informe de avances dela PNPDIM y PEO 2008-2023 del año 2016</t>
  </si>
  <si>
    <t>Seguimiento a inciativa de Ley 5272 en el marco de las recomendaciones internacionales en materia de Derechos Humanos al Estado de Guatemala en población LGBT</t>
  </si>
  <si>
    <t>positiva</t>
  </si>
  <si>
    <t>Rafael Díaz</t>
  </si>
  <si>
    <t>Datos actualizados de la situación socioeconomica de la mujer guatemalteca.</t>
  </si>
  <si>
    <t>Elizardo Blavinir Ramírez</t>
  </si>
  <si>
    <t>personal laborando en SEPREM personal no presupuestado</t>
  </si>
  <si>
    <t>electronica</t>
  </si>
  <si>
    <t>---</t>
  </si>
  <si>
    <t>Jorge Pineda</t>
  </si>
  <si>
    <t>Tecnologia instalada en la insitución</t>
  </si>
  <si>
    <t xml:space="preserve">Maria josé Morales </t>
  </si>
  <si>
    <t>Estadisticas de denuncias sobre femicidio  durante los años 2015, 2016 y 2017</t>
  </si>
  <si>
    <t>elecctronica</t>
  </si>
  <si>
    <t>Alejandro Hassan Monteleone Hernandez</t>
  </si>
  <si>
    <t>Datos de un extrabajador de la institución Kenneth Clayton Webb del Valle</t>
  </si>
  <si>
    <t>Juan Orlando Velásquez Santizo</t>
  </si>
  <si>
    <t>Información sobre el tema de Discapacidad</t>
  </si>
  <si>
    <t>Alma Julia Herrera</t>
  </si>
  <si>
    <t>Constancia de trabajo de extrabajadora de PROPEVI</t>
  </si>
  <si>
    <t>Leticia Simon Cuxil</t>
  </si>
  <si>
    <t>Copia de cheque certificada con documentación de soporte.</t>
  </si>
  <si>
    <t>Edward Coyoy Galván</t>
  </si>
  <si>
    <t>Documentos administrativos de la direcciónfinanciera</t>
  </si>
  <si>
    <t>Posititva</t>
  </si>
  <si>
    <t>no</t>
  </si>
  <si>
    <t>Elizabeth Florián</t>
  </si>
  <si>
    <t>Empleados (as) profesionales de la carrera de Trabajo Social.</t>
  </si>
  <si>
    <t>Trata de mujeres con fines de explotacion sexual en Guatemala y la Respuesta del Estado al Protocolo para Prevenir, Reprimir y Sancionar la Trata de personas 2012-2014</t>
  </si>
  <si>
    <t>MUJERES</t>
  </si>
  <si>
    <t>HOMBRES</t>
  </si>
  <si>
    <t xml:space="preserve">MUJERES </t>
  </si>
  <si>
    <t>MES</t>
  </si>
  <si>
    <t>RESOLUCIÓN ENTREGA/POSITIVA</t>
  </si>
  <si>
    <t>RESOLUCIÓN NEGATIVA POR INEXISTENCIA</t>
  </si>
  <si>
    <t>ENTREGA/POSITIVA</t>
  </si>
  <si>
    <t>NEGATIVA POR INEXISTENCIA</t>
  </si>
  <si>
    <t xml:space="preserve">ELECTRÓNICA </t>
  </si>
  <si>
    <t>ESCRITA</t>
  </si>
  <si>
    <t>VERBAL</t>
  </si>
  <si>
    <t>ELECTRÓNICA</t>
  </si>
  <si>
    <t>SOLICITUDES RECIBIDAS EN EL MES</t>
  </si>
  <si>
    <t>Fuente: Gráfica realizada por la Unidad de Información Pública de la Secretaría Presidencial de la Mujer, con datos recopilados durante los meses de octubre, noviembre y diciembre de 2021.</t>
  </si>
  <si>
    <t>Artículo 10, Numeral 29</t>
  </si>
  <si>
    <t>Ley de Acceso a la Información Pública</t>
  </si>
  <si>
    <t>4a calle 7-37, zona 1 Guatemala – PBX: 2207-9400</t>
  </si>
  <si>
    <t>www.seprem.gob.gt</t>
  </si>
  <si>
    <t>ESTADÍSTICAS DE SOLICITUDES DE INFORMACIÓN PÚBLICA POR SEXO
 Octubre-Diciembre 2021
SECRETARÍA PRESIDENCIAL DE LA MUJER -SEPREM-
Transparencia Activa</t>
  </si>
  <si>
    <t>ESTADÍSTICAS DE SOLICITUDES DE INFORMACIÓN PÚBLICA POR MES
 Octubre-Diciembre 2021
SECRETARÍA PRESIDENCIAL DE LA MUJER -SEPREM-
Transparencia Activa</t>
  </si>
  <si>
    <t>ESTADÍSTICAS DE SOLICITUDES DE INFORMACIÓN PÚBLICA POR TIPO DE RESOLUCIÓN
 Octubre-Diciembre 2021
SECRETARÍA PRESIDENCIAL DE LA MUJER -SEPREM-
Transparencia Activa</t>
  </si>
  <si>
    <t>ESTADÍSTICAS DE SOLICITUDES DE INFORMACIÓN PÚBLICA POR MEDIO DE INGRESO
Octubre-Diciembre 2021
SECRETARÍA PRESIDENCIAL DE LA MUJER -SEPREM-
Transparencia Activa</t>
  </si>
  <si>
    <t>Elaborado por:             Sandra Méndez
                            Unidad de Información Pública</t>
  </si>
</sst>
</file>

<file path=xl/styles.xml><?xml version="1.0" encoding="utf-8"?>
<styleSheet xmlns="http://schemas.openxmlformats.org/spreadsheetml/2006/main">
  <numFmts count="29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Book Antiqua"/>
      <family val="1"/>
    </font>
    <font>
      <b/>
      <sz val="10"/>
      <color indexed="8"/>
      <name val="Book Antiqua"/>
      <family val="1"/>
    </font>
    <font>
      <b/>
      <sz val="8"/>
      <color indexed="8"/>
      <name val="Book Antiqua"/>
      <family val="1"/>
    </font>
    <font>
      <b/>
      <sz val="12"/>
      <color indexed="8"/>
      <name val="Book Antiqua"/>
      <family val="1"/>
    </font>
    <font>
      <b/>
      <sz val="11"/>
      <name val="Book Antiqua"/>
      <family val="1"/>
    </font>
    <font>
      <sz val="10"/>
      <color indexed="8"/>
      <name val="Calibri"/>
      <family val="0"/>
    </font>
    <font>
      <b/>
      <sz val="9"/>
      <color indexed="9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62"/>
      <name val="Book Antiqua"/>
      <family val="1"/>
    </font>
    <font>
      <sz val="12"/>
      <color indexed="62"/>
      <name val="Arial"/>
      <family val="2"/>
    </font>
    <font>
      <b/>
      <sz val="12"/>
      <color indexed="62"/>
      <name val="Arial"/>
      <family val="2"/>
    </font>
    <font>
      <sz val="16"/>
      <color indexed="8"/>
      <name val="Calibri"/>
      <family val="2"/>
    </font>
    <font>
      <sz val="16"/>
      <color indexed="62"/>
      <name val="Arial"/>
      <family val="2"/>
    </font>
    <font>
      <b/>
      <sz val="16"/>
      <color indexed="62"/>
      <name val="Arial"/>
      <family val="2"/>
    </font>
    <font>
      <b/>
      <sz val="16"/>
      <color indexed="8"/>
      <name val="Calibri"/>
      <family val="2"/>
    </font>
    <font>
      <b/>
      <u val="single"/>
      <sz val="18"/>
      <color indexed="36"/>
      <name val="Calibri"/>
      <family val="2"/>
    </font>
    <font>
      <b/>
      <u val="single"/>
      <sz val="18"/>
      <color indexed="49"/>
      <name val="Calibri"/>
      <family val="2"/>
    </font>
    <font>
      <u val="single"/>
      <sz val="18"/>
      <color indexed="8"/>
      <name val="Calibri"/>
      <family val="2"/>
    </font>
    <font>
      <b/>
      <u val="single"/>
      <sz val="14"/>
      <color indexed="53"/>
      <name val="Calibri"/>
      <family val="2"/>
    </font>
    <font>
      <b/>
      <sz val="12"/>
      <color indexed="40"/>
      <name val="Calibri"/>
      <family val="2"/>
    </font>
    <font>
      <b/>
      <sz val="18"/>
      <color indexed="63"/>
      <name val="Calibri"/>
      <family val="0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2"/>
      <color rgb="FF4472C4"/>
      <name val="Book Antiqua"/>
      <family val="1"/>
    </font>
    <font>
      <sz val="12"/>
      <color rgb="FF132034"/>
      <name val="Arial"/>
      <family val="2"/>
    </font>
    <font>
      <b/>
      <sz val="12"/>
      <color rgb="FF132034"/>
      <name val="Arial"/>
      <family val="2"/>
    </font>
    <font>
      <sz val="16"/>
      <color theme="1"/>
      <name val="Calibri"/>
      <family val="2"/>
    </font>
    <font>
      <sz val="16"/>
      <color rgb="FF132034"/>
      <name val="Arial"/>
      <family val="2"/>
    </font>
    <font>
      <b/>
      <sz val="16"/>
      <color rgb="FF132034"/>
      <name val="Arial"/>
      <family val="2"/>
    </font>
    <font>
      <b/>
      <sz val="16"/>
      <color theme="1"/>
      <name val="Calibri"/>
      <family val="2"/>
    </font>
    <font>
      <b/>
      <u val="single"/>
      <sz val="18"/>
      <color theme="7" tint="-0.24997000396251678"/>
      <name val="Calibri"/>
      <family val="2"/>
    </font>
    <font>
      <b/>
      <u val="single"/>
      <sz val="18"/>
      <color theme="8" tint="-0.24997000396251678"/>
      <name val="Calibri"/>
      <family val="2"/>
    </font>
    <font>
      <u val="single"/>
      <sz val="18"/>
      <color theme="1"/>
      <name val="Calibri"/>
      <family val="2"/>
    </font>
    <font>
      <b/>
      <u val="single"/>
      <sz val="14"/>
      <color theme="9" tint="-0.24997000396251678"/>
      <name val="Calibri"/>
      <family val="2"/>
    </font>
    <font>
      <b/>
      <sz val="12"/>
      <color rgb="FF00B0F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20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4" fontId="0" fillId="8" borderId="10" xfId="0" applyNumberFormat="1" applyFill="1" applyBorder="1" applyAlignment="1">
      <alignment horizontal="center" vertical="center" wrapText="1"/>
    </xf>
    <xf numFmtId="0" fontId="0" fillId="8" borderId="0" xfId="0" applyFill="1" applyAlignment="1">
      <alignment/>
    </xf>
    <xf numFmtId="0" fontId="0" fillId="8" borderId="10" xfId="0" applyFill="1" applyBorder="1" applyAlignment="1">
      <alignment horizontal="center" vertical="center" wrapText="1"/>
    </xf>
    <xf numFmtId="14" fontId="0" fillId="9" borderId="10" xfId="0" applyNumberFormat="1" applyFill="1" applyBorder="1" applyAlignment="1">
      <alignment horizontal="center" vertical="center" wrapText="1"/>
    </xf>
    <xf numFmtId="14" fontId="0" fillId="9" borderId="10" xfId="0" applyNumberFormat="1" applyFont="1" applyFill="1" applyBorder="1" applyAlignment="1">
      <alignment horizontal="center" vertical="center" wrapText="1"/>
    </xf>
    <xf numFmtId="0" fontId="0" fillId="9" borderId="0" xfId="0" applyFill="1" applyAlignment="1">
      <alignment/>
    </xf>
    <xf numFmtId="0" fontId="0" fillId="9" borderId="10" xfId="0" applyNumberFormat="1" applyFill="1" applyBorder="1" applyAlignment="1">
      <alignment horizontal="center" vertical="center" wrapText="1"/>
    </xf>
    <xf numFmtId="0" fontId="0" fillId="9" borderId="0" xfId="0" applyNumberFormat="1" applyFill="1" applyAlignment="1">
      <alignment/>
    </xf>
    <xf numFmtId="0" fontId="0" fillId="34" borderId="0" xfId="0" applyFill="1" applyAlignment="1">
      <alignment/>
    </xf>
    <xf numFmtId="0" fontId="0" fillId="33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14" fontId="0" fillId="9" borderId="13" xfId="0" applyNumberFormat="1" applyFill="1" applyBorder="1" applyAlignment="1">
      <alignment horizontal="center" vertical="center" wrapText="1"/>
    </xf>
    <xf numFmtId="14" fontId="0" fillId="8" borderId="13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3" fillId="34" borderId="14" xfId="54" applyFont="1" applyFill="1" applyBorder="1" applyAlignment="1">
      <alignment horizontal="center" vertical="center" wrapText="1"/>
      <protection/>
    </xf>
    <xf numFmtId="0" fontId="3" fillId="34" borderId="15" xfId="54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14" fontId="0" fillId="9" borderId="17" xfId="0" applyNumberFormat="1" applyFill="1" applyBorder="1" applyAlignment="1">
      <alignment horizontal="center" vertical="center" wrapText="1"/>
    </xf>
    <xf numFmtId="14" fontId="0" fillId="8" borderId="17" xfId="0" applyNumberFormat="1" applyFill="1" applyBorder="1" applyAlignment="1">
      <alignment horizontal="center" vertical="center" wrapText="1"/>
    </xf>
    <xf numFmtId="0" fontId="0" fillId="9" borderId="17" xfId="0" applyNumberFormat="1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34" borderId="14" xfId="54" applyFont="1" applyFill="1" applyBorder="1" applyAlignment="1">
      <alignment horizontal="center" vertical="center" wrapText="1"/>
      <protection/>
    </xf>
    <xf numFmtId="0" fontId="2" fillId="34" borderId="19" xfId="54" applyFont="1" applyFill="1" applyBorder="1" applyAlignment="1">
      <alignment horizontal="center" vertical="center" wrapText="1"/>
      <protection/>
    </xf>
    <xf numFmtId="0" fontId="6" fillId="34" borderId="19" xfId="0" applyFont="1" applyFill="1" applyBorder="1" applyAlignment="1">
      <alignment horizontal="center" vertical="center" wrapText="1"/>
    </xf>
    <xf numFmtId="0" fontId="2" fillId="34" borderId="19" xfId="54" applyNumberFormat="1" applyFont="1" applyFill="1" applyBorder="1" applyAlignment="1">
      <alignment horizontal="center" vertical="center" wrapText="1"/>
      <protection/>
    </xf>
    <xf numFmtId="0" fontId="4" fillId="34" borderId="19" xfId="54" applyFont="1" applyFill="1" applyBorder="1" applyAlignment="1">
      <alignment horizontal="center" vertical="center" wrapText="1"/>
      <protection/>
    </xf>
    <xf numFmtId="0" fontId="3" fillId="34" borderId="19" xfId="54" applyFont="1" applyFill="1" applyBorder="1" applyAlignment="1">
      <alignment horizontal="center" vertical="center" wrapText="1"/>
      <protection/>
    </xf>
    <xf numFmtId="14" fontId="0" fillId="10" borderId="20" xfId="0" applyNumberFormat="1" applyFill="1" applyBorder="1" applyAlignment="1">
      <alignment horizontal="center" vertical="center" wrapText="1"/>
    </xf>
    <xf numFmtId="0" fontId="0" fillId="10" borderId="21" xfId="0" applyFill="1" applyBorder="1" applyAlignment="1">
      <alignment horizontal="center" vertical="center"/>
    </xf>
    <xf numFmtId="14" fontId="0" fillId="10" borderId="11" xfId="0" applyNumberFormat="1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/>
    </xf>
    <xf numFmtId="0" fontId="0" fillId="10" borderId="11" xfId="0" applyFill="1" applyBorder="1" applyAlignment="1">
      <alignment/>
    </xf>
    <xf numFmtId="0" fontId="0" fillId="10" borderId="12" xfId="0" applyFill="1" applyBorder="1" applyAlignment="1">
      <alignment/>
    </xf>
    <xf numFmtId="0" fontId="0" fillId="10" borderId="22" xfId="0" applyFill="1" applyBorder="1" applyAlignment="1">
      <alignment/>
    </xf>
    <xf numFmtId="0" fontId="0" fillId="10" borderId="23" xfId="0" applyFill="1" applyBorder="1" applyAlignment="1">
      <alignment/>
    </xf>
    <xf numFmtId="0" fontId="0" fillId="10" borderId="0" xfId="0" applyFill="1" applyAlignment="1">
      <alignment/>
    </xf>
    <xf numFmtId="0" fontId="0" fillId="0" borderId="24" xfId="0" applyBorder="1" applyAlignment="1">
      <alignment/>
    </xf>
    <xf numFmtId="14" fontId="0" fillId="10" borderId="11" xfId="0" applyNumberFormat="1" applyFill="1" applyBorder="1" applyAlignment="1">
      <alignment/>
    </xf>
    <xf numFmtId="0" fontId="0" fillId="35" borderId="11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14" fontId="0" fillId="0" borderId="26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4" fontId="0" fillId="9" borderId="26" xfId="0" applyNumberFormat="1" applyFill="1" applyBorder="1" applyAlignment="1">
      <alignment horizontal="center" vertical="center" wrapText="1"/>
    </xf>
    <xf numFmtId="14" fontId="0" fillId="8" borderId="26" xfId="0" applyNumberFormat="1" applyFill="1" applyBorder="1" applyAlignment="1">
      <alignment horizontal="center" vertical="center" wrapText="1"/>
    </xf>
    <xf numFmtId="0" fontId="0" fillId="9" borderId="13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10" borderId="25" xfId="0" applyFill="1" applyBorder="1" applyAlignment="1">
      <alignment/>
    </xf>
    <xf numFmtId="0" fontId="0" fillId="10" borderId="20" xfId="0" applyFill="1" applyBorder="1" applyAlignment="1">
      <alignment/>
    </xf>
    <xf numFmtId="0" fontId="0" fillId="10" borderId="12" xfId="0" applyFill="1" applyBorder="1" applyAlignment="1">
      <alignment horizontal="center"/>
    </xf>
    <xf numFmtId="0" fontId="0" fillId="10" borderId="31" xfId="0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 wrapText="1"/>
    </xf>
    <xf numFmtId="14" fontId="0" fillId="35" borderId="10" xfId="0" applyNumberFormat="1" applyFill="1" applyBorder="1" applyAlignment="1">
      <alignment horizontal="center" vertical="center" wrapText="1"/>
    </xf>
    <xf numFmtId="0" fontId="0" fillId="35" borderId="10" xfId="0" applyNumberForma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14" fontId="0" fillId="10" borderId="11" xfId="0" applyNumberForma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10" borderId="32" xfId="0" applyFill="1" applyBorder="1" applyAlignment="1">
      <alignment/>
    </xf>
    <xf numFmtId="0" fontId="0" fillId="10" borderId="33" xfId="0" applyFill="1" applyBorder="1" applyAlignment="1">
      <alignment horizontal="center"/>
    </xf>
    <xf numFmtId="14" fontId="0" fillId="10" borderId="10" xfId="0" applyNumberFormat="1" applyFill="1" applyBorder="1" applyAlignment="1">
      <alignment/>
    </xf>
    <xf numFmtId="0" fontId="0" fillId="10" borderId="1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2" fillId="34" borderId="34" xfId="54" applyFont="1" applyFill="1" applyBorder="1" applyAlignment="1">
      <alignment horizontal="center" vertical="center" wrapText="1"/>
      <protection/>
    </xf>
    <xf numFmtId="0" fontId="2" fillId="34" borderId="35" xfId="54" applyFont="1" applyFill="1" applyBorder="1" applyAlignment="1">
      <alignment horizontal="center" vertical="center" wrapText="1"/>
      <protection/>
    </xf>
    <xf numFmtId="0" fontId="4" fillId="34" borderId="35" xfId="54" applyFont="1" applyFill="1" applyBorder="1" applyAlignment="1">
      <alignment horizontal="center" vertical="center" wrapText="1"/>
      <protection/>
    </xf>
    <xf numFmtId="0" fontId="3" fillId="34" borderId="35" xfId="54" applyFont="1" applyFill="1" applyBorder="1" applyAlignment="1">
      <alignment horizontal="center" vertical="center" wrapText="1"/>
      <protection/>
    </xf>
    <xf numFmtId="0" fontId="3" fillId="34" borderId="36" xfId="54" applyFont="1" applyFill="1" applyBorder="1" applyAlignment="1">
      <alignment horizontal="center" vertical="center" wrapText="1"/>
      <protection/>
    </xf>
    <xf numFmtId="0" fontId="3" fillId="34" borderId="34" xfId="54" applyFont="1" applyFill="1" applyBorder="1" applyAlignment="1">
      <alignment horizontal="center" vertical="center" wrapText="1"/>
      <protection/>
    </xf>
    <xf numFmtId="0" fontId="0" fillId="10" borderId="10" xfId="0" applyFill="1" applyBorder="1" applyAlignment="1">
      <alignment horizontal="center" wrapText="1"/>
    </xf>
    <xf numFmtId="0" fontId="3" fillId="34" borderId="37" xfId="54" applyFont="1" applyFill="1" applyBorder="1" applyAlignment="1">
      <alignment horizontal="center" vertical="center" wrapText="1"/>
      <protection/>
    </xf>
    <xf numFmtId="0" fontId="64" fillId="34" borderId="10" xfId="0" applyFont="1" applyFill="1" applyBorder="1" applyAlignment="1">
      <alignment vertical="center" wrapText="1"/>
    </xf>
    <xf numFmtId="0" fontId="0" fillId="10" borderId="38" xfId="0" applyFill="1" applyBorder="1" applyAlignment="1">
      <alignment/>
    </xf>
    <xf numFmtId="0" fontId="0" fillId="10" borderId="39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14" fontId="0" fillId="10" borderId="38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6" fillId="0" borderId="35" xfId="0" applyFont="1" applyFill="1" applyBorder="1" applyAlignment="1">
      <alignment horizontal="center" vertical="center" wrapText="1"/>
    </xf>
    <xf numFmtId="0" fontId="2" fillId="0" borderId="35" xfId="54" applyFont="1" applyFill="1" applyBorder="1" applyAlignment="1">
      <alignment horizontal="center" vertical="center" wrapText="1"/>
      <protection/>
    </xf>
    <xf numFmtId="0" fontId="2" fillId="0" borderId="35" xfId="54" applyNumberFormat="1" applyFont="1" applyFill="1" applyBorder="1" applyAlignment="1">
      <alignment horizontal="center" vertical="center" wrapText="1"/>
      <protection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0" fillId="0" borderId="0" xfId="0" applyAlignment="1">
      <alignment/>
    </xf>
    <xf numFmtId="0" fontId="66" fillId="0" borderId="0" xfId="0" applyFont="1" applyBorder="1" applyAlignment="1">
      <alignment horizontal="center"/>
    </xf>
    <xf numFmtId="0" fontId="0" fillId="36" borderId="24" xfId="0" applyFill="1" applyBorder="1" applyAlignment="1">
      <alignment/>
    </xf>
    <xf numFmtId="0" fontId="64" fillId="36" borderId="40" xfId="0" applyFont="1" applyFill="1" applyBorder="1" applyAlignment="1">
      <alignment horizontal="center" vertical="center"/>
    </xf>
    <xf numFmtId="0" fontId="64" fillId="36" borderId="40" xfId="0" applyFont="1" applyFill="1" applyBorder="1" applyAlignment="1">
      <alignment horizontal="center" vertical="center" wrapText="1"/>
    </xf>
    <xf numFmtId="0" fontId="64" fillId="36" borderId="41" xfId="0" applyFont="1" applyFill="1" applyBorder="1" applyAlignment="1">
      <alignment horizontal="center" vertical="center" wrapText="1"/>
    </xf>
    <xf numFmtId="0" fontId="0" fillId="16" borderId="24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66" fillId="37" borderId="42" xfId="0" applyFont="1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38" borderId="43" xfId="0" applyFill="1" applyBorder="1" applyAlignment="1">
      <alignment horizontal="center"/>
    </xf>
    <xf numFmtId="0" fontId="67" fillId="39" borderId="40" xfId="0" applyFont="1" applyFill="1" applyBorder="1" applyAlignment="1">
      <alignment/>
    </xf>
    <xf numFmtId="0" fontId="67" fillId="39" borderId="40" xfId="0" applyFont="1" applyFill="1" applyBorder="1" applyAlignment="1">
      <alignment horizontal="center"/>
    </xf>
    <xf numFmtId="0" fontId="67" fillId="39" borderId="41" xfId="0" applyFont="1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10" borderId="44" xfId="0" applyFill="1" applyBorder="1" applyAlignment="1">
      <alignment/>
    </xf>
    <xf numFmtId="0" fontId="0" fillId="8" borderId="40" xfId="0" applyFill="1" applyBorder="1" applyAlignment="1">
      <alignment/>
    </xf>
    <xf numFmtId="0" fontId="0" fillId="35" borderId="45" xfId="0" applyFill="1" applyBorder="1" applyAlignment="1">
      <alignment/>
    </xf>
    <xf numFmtId="0" fontId="0" fillId="0" borderId="46" xfId="0" applyBorder="1" applyAlignment="1">
      <alignment/>
    </xf>
    <xf numFmtId="0" fontId="66" fillId="16" borderId="47" xfId="0" applyFont="1" applyFill="1" applyBorder="1" applyAlignment="1">
      <alignment horizontal="center"/>
    </xf>
    <xf numFmtId="0" fontId="68" fillId="10" borderId="40" xfId="0" applyFont="1" applyFill="1" applyBorder="1" applyAlignment="1">
      <alignment/>
    </xf>
    <xf numFmtId="0" fontId="68" fillId="8" borderId="48" xfId="0" applyFont="1" applyFill="1" applyBorder="1" applyAlignment="1">
      <alignment/>
    </xf>
    <xf numFmtId="0" fontId="68" fillId="35" borderId="40" xfId="0" applyFont="1" applyFill="1" applyBorder="1" applyAlignment="1">
      <alignment/>
    </xf>
    <xf numFmtId="0" fontId="6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66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2" fillId="0" borderId="0" xfId="0" applyFont="1" applyBorder="1" applyAlignment="1">
      <alignment/>
    </xf>
    <xf numFmtId="0" fontId="72" fillId="0" borderId="39" xfId="0" applyFont="1" applyBorder="1" applyAlignment="1">
      <alignment/>
    </xf>
    <xf numFmtId="0" fontId="72" fillId="0" borderId="39" xfId="0" applyFont="1" applyBorder="1" applyAlignment="1">
      <alignment wrapText="1"/>
    </xf>
    <xf numFmtId="0" fontId="72" fillId="0" borderId="0" xfId="0" applyFont="1" applyBorder="1" applyAlignment="1">
      <alignment/>
    </xf>
    <xf numFmtId="0" fontId="72" fillId="0" borderId="52" xfId="0" applyFont="1" applyBorder="1" applyAlignment="1">
      <alignment/>
    </xf>
    <xf numFmtId="0" fontId="72" fillId="0" borderId="0" xfId="0" applyFont="1" applyBorder="1" applyAlignment="1">
      <alignment wrapText="1"/>
    </xf>
    <xf numFmtId="0" fontId="72" fillId="0" borderId="49" xfId="0" applyFont="1" applyBorder="1" applyAlignment="1">
      <alignment wrapText="1"/>
    </xf>
    <xf numFmtId="0" fontId="72" fillId="0" borderId="50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75" fillId="36" borderId="10" xfId="0" applyFont="1" applyFill="1" applyBorder="1" applyAlignment="1">
      <alignment horizontal="center" vertical="center"/>
    </xf>
    <xf numFmtId="0" fontId="75" fillId="36" borderId="10" xfId="0" applyFont="1" applyFill="1" applyBorder="1" applyAlignment="1">
      <alignment horizontal="center" vertical="center" wrapText="1"/>
    </xf>
    <xf numFmtId="0" fontId="75" fillId="39" borderId="10" xfId="0" applyFont="1" applyFill="1" applyBorder="1" applyAlignment="1">
      <alignment/>
    </xf>
    <xf numFmtId="0" fontId="75" fillId="39" borderId="10" xfId="0" applyFont="1" applyFill="1" applyBorder="1" applyAlignment="1">
      <alignment horizontal="center"/>
    </xf>
    <xf numFmtId="0" fontId="75" fillId="13" borderId="10" xfId="0" applyFont="1" applyFill="1" applyBorder="1" applyAlignment="1">
      <alignment horizontal="center" vertical="center" wrapText="1"/>
    </xf>
    <xf numFmtId="0" fontId="75" fillId="11" borderId="10" xfId="0" applyFont="1" applyFill="1" applyBorder="1" applyAlignment="1">
      <alignment horizontal="center"/>
    </xf>
    <xf numFmtId="0" fontId="67" fillId="36" borderId="10" xfId="0" applyFont="1" applyFill="1" applyBorder="1" applyAlignment="1">
      <alignment horizontal="center" vertical="center"/>
    </xf>
    <xf numFmtId="0" fontId="67" fillId="36" borderId="10" xfId="0" applyFont="1" applyFill="1" applyBorder="1" applyAlignment="1">
      <alignment horizontal="center" vertical="center" wrapText="1"/>
    </xf>
    <xf numFmtId="0" fontId="67" fillId="36" borderId="10" xfId="0" applyFont="1" applyFill="1" applyBorder="1" applyAlignment="1">
      <alignment/>
    </xf>
    <xf numFmtId="0" fontId="67" fillId="6" borderId="10" xfId="0" applyFont="1" applyFill="1" applyBorder="1" applyAlignment="1">
      <alignment horizontal="center"/>
    </xf>
    <xf numFmtId="0" fontId="67" fillId="39" borderId="10" xfId="0" applyFont="1" applyFill="1" applyBorder="1" applyAlignment="1">
      <alignment/>
    </xf>
    <xf numFmtId="0" fontId="67" fillId="39" borderId="10" xfId="0" applyFont="1" applyFill="1" applyBorder="1" applyAlignment="1">
      <alignment horizontal="center"/>
    </xf>
    <xf numFmtId="0" fontId="0" fillId="0" borderId="49" xfId="0" applyBorder="1" applyAlignment="1">
      <alignment wrapText="1"/>
    </xf>
    <xf numFmtId="0" fontId="0" fillId="0" borderId="52" xfId="0" applyBorder="1" applyAlignment="1">
      <alignment wrapText="1"/>
    </xf>
    <xf numFmtId="0" fontId="75" fillId="36" borderId="10" xfId="0" applyFont="1" applyFill="1" applyBorder="1" applyAlignment="1">
      <alignment/>
    </xf>
    <xf numFmtId="0" fontId="75" fillId="3" borderId="10" xfId="0" applyFont="1" applyFill="1" applyBorder="1" applyAlignment="1">
      <alignment horizontal="center"/>
    </xf>
    <xf numFmtId="0" fontId="75" fillId="5" borderId="10" xfId="0" applyFont="1" applyFill="1" applyBorder="1" applyAlignment="1">
      <alignment horizontal="center"/>
    </xf>
    <xf numFmtId="0" fontId="0" fillId="0" borderId="50" xfId="0" applyBorder="1" applyAlignment="1">
      <alignment wrapText="1"/>
    </xf>
    <xf numFmtId="0" fontId="76" fillId="0" borderId="0" xfId="0" applyFont="1" applyAlignment="1">
      <alignment horizontal="center" vertical="top" wrapText="1"/>
    </xf>
    <xf numFmtId="0" fontId="65" fillId="0" borderId="0" xfId="0" applyFont="1" applyBorder="1" applyAlignment="1">
      <alignment horizontal="left"/>
    </xf>
    <xf numFmtId="0" fontId="68" fillId="0" borderId="53" xfId="0" applyFont="1" applyBorder="1" applyAlignment="1">
      <alignment horizontal="left"/>
    </xf>
    <xf numFmtId="0" fontId="77" fillId="0" borderId="0" xfId="0" applyFont="1" applyBorder="1" applyAlignment="1">
      <alignment horizontal="center" vertical="top" wrapText="1"/>
    </xf>
    <xf numFmtId="0" fontId="78" fillId="0" borderId="0" xfId="0" applyFont="1" applyBorder="1" applyAlignment="1">
      <alignment horizontal="center" vertical="top"/>
    </xf>
    <xf numFmtId="0" fontId="68" fillId="0" borderId="0" xfId="0" applyFont="1" applyBorder="1" applyAlignment="1">
      <alignment horizontal="left"/>
    </xf>
    <xf numFmtId="0" fontId="68" fillId="0" borderId="38" xfId="0" applyFont="1" applyBorder="1" applyAlignment="1">
      <alignment horizontal="left"/>
    </xf>
    <xf numFmtId="0" fontId="68" fillId="16" borderId="41" xfId="0" applyFont="1" applyFill="1" applyBorder="1" applyAlignment="1">
      <alignment horizontal="center"/>
    </xf>
    <xf numFmtId="0" fontId="68" fillId="16" borderId="45" xfId="0" applyFont="1" applyFill="1" applyBorder="1" applyAlignment="1">
      <alignment horizontal="center"/>
    </xf>
    <xf numFmtId="0" fontId="68" fillId="37" borderId="41" xfId="0" applyFont="1" applyFill="1" applyBorder="1" applyAlignment="1">
      <alignment horizontal="center"/>
    </xf>
    <xf numFmtId="0" fontId="68" fillId="37" borderId="45" xfId="0" applyFont="1" applyFill="1" applyBorder="1" applyAlignment="1">
      <alignment horizontal="center"/>
    </xf>
    <xf numFmtId="0" fontId="79" fillId="0" borderId="0" xfId="0" applyFont="1" applyAlignment="1">
      <alignment horizontal="center" vertical="top" wrapText="1"/>
    </xf>
    <xf numFmtId="0" fontId="80" fillId="0" borderId="0" xfId="0" applyFont="1" applyAlignment="1">
      <alignment horizontal="center" vertical="top" wrapText="1"/>
    </xf>
    <xf numFmtId="0" fontId="80" fillId="0" borderId="0" xfId="0" applyFont="1" applyAlignment="1">
      <alignment horizontal="center" vertical="top"/>
    </xf>
    <xf numFmtId="0" fontId="68" fillId="0" borderId="0" xfId="0" applyFont="1" applyBorder="1" applyAlignment="1">
      <alignment horizontal="center"/>
    </xf>
    <xf numFmtId="0" fontId="68" fillId="0" borderId="38" xfId="0" applyFont="1" applyBorder="1" applyAlignment="1">
      <alignment horizontal="center"/>
    </xf>
    <xf numFmtId="0" fontId="0" fillId="10" borderId="11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75" fillId="40" borderId="0" xfId="0" applyFont="1" applyFill="1" applyAlignment="1">
      <alignment horizontal="center"/>
    </xf>
    <xf numFmtId="0" fontId="0" fillId="35" borderId="43" xfId="0" applyFill="1" applyBorder="1" applyAlignment="1">
      <alignment horizontal="center" wrapText="1"/>
    </xf>
    <xf numFmtId="0" fontId="0" fillId="35" borderId="55" xfId="0" applyFill="1" applyBorder="1" applyAlignment="1">
      <alignment horizontal="center" wrapText="1"/>
    </xf>
    <xf numFmtId="0" fontId="75" fillId="0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NUMERO DE SOLICITUDES RECIBIDAS POR MES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096"/>
          <c:w val="0.9775"/>
          <c:h val="0.90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666699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'POR MES'!$C$18:$C$20</c:f>
              <c:strCache/>
            </c:strRef>
          </c:cat>
          <c:val>
            <c:numRef>
              <c:f>'POR MES'!$D$18:$D$20</c:f>
              <c:numCache/>
            </c:numRef>
          </c:val>
          <c:smooth val="0"/>
        </c:ser>
        <c:marker val="1"/>
        <c:axId val="45178784"/>
        <c:axId val="3955873"/>
      </c:lineChart>
      <c:catAx>
        <c:axId val="451787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55873"/>
        <c:crosses val="autoZero"/>
        <c:auto val="1"/>
        <c:lblOffset val="100"/>
        <c:tickLblSkip val="1"/>
        <c:noMultiLvlLbl val="0"/>
      </c:catAx>
      <c:valAx>
        <c:axId val="39558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51787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DEFB73"/>
    </a:solidFill>
    <a:ln w="3175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SOLICITUDES DE INFORMACIÓN POR SEXO</a:t>
            </a:r>
          </a:p>
        </c:rich>
      </c:tx>
      <c:layout>
        <c:manualLayout>
          <c:xMode val="factor"/>
          <c:yMode val="factor"/>
          <c:x val="-0.001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125"/>
          <c:w val="0.98325"/>
          <c:h val="0.895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D9969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B3A2C7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'POR SEXO'!$I$26:$I$27</c:f>
              <c:strCache/>
            </c:strRef>
          </c:cat>
          <c:val>
            <c:numRef>
              <c:f>'POR SEXO'!$J$26:$J$27</c:f>
              <c:numCache/>
            </c:numRef>
          </c:val>
        </c:ser>
        <c:overlap val="100"/>
        <c:axId val="35602858"/>
        <c:axId val="51990267"/>
      </c:barChart>
      <c:catAx>
        <c:axId val="356028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990267"/>
        <c:crosses val="autoZero"/>
        <c:auto val="1"/>
        <c:lblOffset val="100"/>
        <c:tickLblSkip val="1"/>
        <c:noMultiLvlLbl val="0"/>
      </c:catAx>
      <c:valAx>
        <c:axId val="519902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6028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TIPO DE RESOLUCIÓN DE SOLICITUDES</a:t>
            </a:r>
          </a:p>
        </c:rich>
      </c:tx>
      <c:layout>
        <c:manualLayout>
          <c:xMode val="factor"/>
          <c:yMode val="factor"/>
          <c:x val="-0.0017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1"/>
          <c:y val="0.18575"/>
          <c:w val="0.27275"/>
          <c:h val="0.6415"/>
        </c:manualLayout>
      </c:layout>
      <c:pieChart>
        <c:varyColors val="1"/>
        <c:ser>
          <c:idx val="0"/>
          <c:order val="0"/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'TIPO DE RESOLUCIÓN'!$H$29:$H$30</c:f>
              <c:numCache/>
            </c:numRef>
          </c:cat>
          <c:val>
            <c:numRef>
              <c:f>'TIPO DE RESOLUCIÓN'!$I$29:$I$30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975"/>
          <c:y val="0.887"/>
          <c:w val="0.05525"/>
          <c:h val="0.0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MEDIO DE INGRESO DE SOLICITUDES DE INFORMACIÓN 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23"/>
          <c:w val="0.952"/>
          <c:h val="0.87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'MEDIO DE INGRESO'!$H$34:$H$36</c:f>
              <c:strCache/>
            </c:strRef>
          </c:cat>
          <c:val>
            <c:numRef>
              <c:f>'MEDIO DE INGRESO'!$I$34:$I$36</c:f>
              <c:numCache/>
            </c:numRef>
          </c:val>
          <c:smooth val="0"/>
        </c:ser>
        <c:marker val="1"/>
        <c:axId val="65259220"/>
        <c:axId val="50462069"/>
      </c:lineChart>
      <c:catAx>
        <c:axId val="652592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462069"/>
        <c:crosses val="autoZero"/>
        <c:auto val="1"/>
        <c:lblOffset val="100"/>
        <c:tickLblSkip val="1"/>
        <c:noMultiLvlLbl val="0"/>
      </c:catAx>
      <c:valAx>
        <c:axId val="504620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2592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16</xdr:row>
      <xdr:rowOff>390525</xdr:rowOff>
    </xdr:from>
    <xdr:to>
      <xdr:col>13</xdr:col>
      <xdr:colOff>419100</xdr:colOff>
      <xdr:row>39</xdr:row>
      <xdr:rowOff>114300</xdr:rowOff>
    </xdr:to>
    <xdr:graphicFrame>
      <xdr:nvGraphicFramePr>
        <xdr:cNvPr id="1" name="Gráfico 1"/>
        <xdr:cNvGraphicFramePr/>
      </xdr:nvGraphicFramePr>
      <xdr:xfrm>
        <a:off x="4219575" y="4086225"/>
        <a:ext cx="871537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1114425</xdr:colOff>
      <xdr:row>1</xdr:row>
      <xdr:rowOff>85725</xdr:rowOff>
    </xdr:from>
    <xdr:to>
      <xdr:col>8</xdr:col>
      <xdr:colOff>628650</xdr:colOff>
      <xdr:row>5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276225"/>
          <a:ext cx="3143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657225</xdr:colOff>
      <xdr:row>14</xdr:row>
      <xdr:rowOff>85725</xdr:rowOff>
    </xdr:from>
    <xdr:to>
      <xdr:col>15</xdr:col>
      <xdr:colOff>523875</xdr:colOff>
      <xdr:row>23</xdr:row>
      <xdr:rowOff>161925</xdr:rowOff>
    </xdr:to>
    <xdr:graphicFrame>
      <xdr:nvGraphicFramePr>
        <xdr:cNvPr id="1" name="Gráfico 9"/>
        <xdr:cNvGraphicFramePr/>
      </xdr:nvGraphicFramePr>
      <xdr:xfrm>
        <a:off x="5943600" y="3619500"/>
        <a:ext cx="76581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1162050</xdr:colOff>
      <xdr:row>1</xdr:row>
      <xdr:rowOff>47625</xdr:rowOff>
    </xdr:from>
    <xdr:to>
      <xdr:col>9</xdr:col>
      <xdr:colOff>685800</xdr:colOff>
      <xdr:row>3</xdr:row>
      <xdr:rowOff>142875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238125"/>
          <a:ext cx="2743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14</xdr:row>
      <xdr:rowOff>142875</xdr:rowOff>
    </xdr:from>
    <xdr:to>
      <xdr:col>12</xdr:col>
      <xdr:colOff>400050</xdr:colOff>
      <xdr:row>25</xdr:row>
      <xdr:rowOff>152400</xdr:rowOff>
    </xdr:to>
    <xdr:graphicFrame>
      <xdr:nvGraphicFramePr>
        <xdr:cNvPr id="1" name="Gráfico 10"/>
        <xdr:cNvGraphicFramePr/>
      </xdr:nvGraphicFramePr>
      <xdr:xfrm>
        <a:off x="5686425" y="3086100"/>
        <a:ext cx="54387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409575</xdr:colOff>
      <xdr:row>1</xdr:row>
      <xdr:rowOff>104775</xdr:rowOff>
    </xdr:from>
    <xdr:to>
      <xdr:col>8</xdr:col>
      <xdr:colOff>581025</xdr:colOff>
      <xdr:row>4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295275"/>
          <a:ext cx="2628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733425</xdr:colOff>
      <xdr:row>15</xdr:row>
      <xdr:rowOff>9525</xdr:rowOff>
    </xdr:from>
    <xdr:to>
      <xdr:col>14</xdr:col>
      <xdr:colOff>285750</xdr:colOff>
      <xdr:row>31</xdr:row>
      <xdr:rowOff>180975</xdr:rowOff>
    </xdr:to>
    <xdr:graphicFrame>
      <xdr:nvGraphicFramePr>
        <xdr:cNvPr id="1" name="Gráfico 11"/>
        <xdr:cNvGraphicFramePr/>
      </xdr:nvGraphicFramePr>
      <xdr:xfrm>
        <a:off x="4962525" y="3038475"/>
        <a:ext cx="56483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714375</xdr:colOff>
      <xdr:row>1</xdr:row>
      <xdr:rowOff>85725</xdr:rowOff>
    </xdr:from>
    <xdr:to>
      <xdr:col>10</xdr:col>
      <xdr:colOff>38100</xdr:colOff>
      <xdr:row>4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276225"/>
          <a:ext cx="2371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48"/>
  <sheetViews>
    <sheetView zoomScale="70" zoomScaleNormal="70" zoomScalePageLayoutView="0" workbookViewId="0" topLeftCell="A13">
      <selection activeCell="R41" sqref="R41"/>
    </sheetView>
  </sheetViews>
  <sheetFormatPr defaultColWidth="11.421875" defaultRowHeight="15"/>
  <cols>
    <col min="1" max="1" width="7.28125" style="0" customWidth="1"/>
    <col min="2" max="2" width="6.00390625" style="79" customWidth="1"/>
    <col min="3" max="3" width="18.421875" style="0" customWidth="1"/>
    <col min="4" max="4" width="26.00390625" style="0" customWidth="1"/>
    <col min="5" max="6" width="18.421875" style="0" customWidth="1"/>
    <col min="7" max="7" width="24.57421875" style="0" bestFit="1" customWidth="1"/>
    <col min="13" max="13" width="11.421875" style="0" customWidth="1"/>
    <col min="14" max="14" width="15.7109375" style="0" customWidth="1"/>
    <col min="15" max="15" width="0.2890625" style="0" customWidth="1"/>
  </cols>
  <sheetData>
    <row r="2" ht="16.5">
      <c r="B2" s="137" t="s">
        <v>217</v>
      </c>
    </row>
    <row r="3" ht="16.5">
      <c r="B3" s="137" t="s">
        <v>218</v>
      </c>
    </row>
    <row r="4" ht="15"/>
    <row r="5" ht="15"/>
    <row r="6" ht="15"/>
    <row r="7" spans="4:12" ht="37.5" customHeight="1">
      <c r="D7" s="185" t="s">
        <v>222</v>
      </c>
      <c r="E7" s="185"/>
      <c r="F7" s="185"/>
      <c r="G7" s="185"/>
      <c r="H7" s="185"/>
      <c r="I7" s="185"/>
      <c r="J7" s="185"/>
      <c r="K7" s="185"/>
      <c r="L7" s="185"/>
    </row>
    <row r="8" spans="4:12" ht="15" customHeight="1">
      <c r="D8" s="185"/>
      <c r="E8" s="185"/>
      <c r="F8" s="185"/>
      <c r="G8" s="185"/>
      <c r="H8" s="185"/>
      <c r="I8" s="185"/>
      <c r="J8" s="185"/>
      <c r="K8" s="185"/>
      <c r="L8" s="185"/>
    </row>
    <row r="9" spans="3:14" ht="15">
      <c r="C9" s="98"/>
      <c r="D9" s="185"/>
      <c r="E9" s="185"/>
      <c r="F9" s="185"/>
      <c r="G9" s="185"/>
      <c r="H9" s="185"/>
      <c r="I9" s="185"/>
      <c r="J9" s="185"/>
      <c r="K9" s="185"/>
      <c r="L9" s="185"/>
      <c r="M9" s="98"/>
      <c r="N9" s="98"/>
    </row>
    <row r="10" spans="3:14" ht="30" customHeight="1">
      <c r="C10" s="98"/>
      <c r="D10" s="185"/>
      <c r="E10" s="185"/>
      <c r="F10" s="185"/>
      <c r="G10" s="185"/>
      <c r="H10" s="185"/>
      <c r="I10" s="185"/>
      <c r="J10" s="185"/>
      <c r="K10" s="185"/>
      <c r="L10" s="185"/>
      <c r="M10" s="98"/>
      <c r="N10" s="98"/>
    </row>
    <row r="11" s="114" customFormat="1" ht="25.5" customHeight="1"/>
    <row r="12" s="114" customFormat="1" ht="15" customHeight="1"/>
    <row r="13" spans="3:14" ht="15"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</row>
    <row r="14" spans="2:15" ht="15">
      <c r="B14" s="179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3"/>
      <c r="O14" s="143"/>
    </row>
    <row r="15" spans="2:15" ht="15">
      <c r="B15" s="146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145"/>
      <c r="O15" s="145"/>
    </row>
    <row r="16" spans="2:15" ht="15">
      <c r="B16" s="146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145"/>
      <c r="O16" s="145"/>
    </row>
    <row r="17" spans="2:15" ht="64.5" customHeight="1">
      <c r="B17" s="146"/>
      <c r="C17" s="173" t="s">
        <v>206</v>
      </c>
      <c r="D17" s="174" t="s">
        <v>215</v>
      </c>
      <c r="E17" s="98"/>
      <c r="F17" s="98"/>
      <c r="G17" s="98"/>
      <c r="H17" s="98"/>
      <c r="I17" s="98"/>
      <c r="J17" s="98"/>
      <c r="K17" s="98"/>
      <c r="L17" s="98"/>
      <c r="M17" s="98"/>
      <c r="N17" s="145"/>
      <c r="O17" s="145"/>
    </row>
    <row r="18" spans="2:15" s="114" customFormat="1" ht="18.75">
      <c r="B18" s="146"/>
      <c r="C18" s="175" t="s">
        <v>52</v>
      </c>
      <c r="D18" s="176">
        <v>4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9"/>
      <c r="O18" s="149"/>
    </row>
    <row r="19" spans="2:15" ht="18.75">
      <c r="B19" s="146"/>
      <c r="C19" s="175" t="s">
        <v>53</v>
      </c>
      <c r="D19" s="176">
        <v>3</v>
      </c>
      <c r="E19" s="98"/>
      <c r="F19" s="98"/>
      <c r="G19" s="98"/>
      <c r="H19" s="98"/>
      <c r="I19" s="98"/>
      <c r="J19" s="98"/>
      <c r="K19" s="98"/>
      <c r="L19" s="98"/>
      <c r="M19" s="98"/>
      <c r="N19" s="145"/>
      <c r="O19" s="145"/>
    </row>
    <row r="20" spans="2:15" ht="18.75">
      <c r="B20" s="146"/>
      <c r="C20" s="175" t="s">
        <v>54</v>
      </c>
      <c r="D20" s="176">
        <v>0</v>
      </c>
      <c r="E20" s="98"/>
      <c r="F20" s="98"/>
      <c r="G20" s="98"/>
      <c r="H20" s="98"/>
      <c r="I20" s="98"/>
      <c r="J20" s="98"/>
      <c r="K20" s="98"/>
      <c r="L20" s="98"/>
      <c r="M20" s="98"/>
      <c r="N20" s="145"/>
      <c r="O20" s="145"/>
    </row>
    <row r="21" spans="2:15" ht="18.75">
      <c r="B21" s="146"/>
      <c r="C21" s="177" t="s">
        <v>55</v>
      </c>
      <c r="D21" s="178">
        <f>SUM(D18:D20)</f>
        <v>7</v>
      </c>
      <c r="E21" s="98"/>
      <c r="F21" s="98"/>
      <c r="G21" s="98"/>
      <c r="H21" s="98"/>
      <c r="I21" s="98"/>
      <c r="J21" s="98"/>
      <c r="K21" s="98"/>
      <c r="L21" s="98"/>
      <c r="M21" s="98"/>
      <c r="N21" s="145"/>
      <c r="O21" s="145"/>
    </row>
    <row r="22" spans="2:15" ht="15">
      <c r="B22" s="146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145"/>
      <c r="O22" s="145"/>
    </row>
    <row r="23" spans="2:26" ht="15">
      <c r="B23" s="146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145"/>
      <c r="O23" s="145"/>
      <c r="R23" s="114"/>
      <c r="S23" s="114"/>
      <c r="T23" s="114"/>
      <c r="U23" s="114"/>
      <c r="V23" s="114"/>
      <c r="W23" s="114"/>
      <c r="X23" s="114"/>
      <c r="Y23" s="114"/>
      <c r="Z23" s="114"/>
    </row>
    <row r="24" spans="2:26" ht="15" customHeight="1">
      <c r="B24" s="146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145"/>
      <c r="O24" s="145"/>
      <c r="R24" s="114"/>
      <c r="S24" s="114"/>
      <c r="T24" s="114"/>
      <c r="U24" s="114"/>
      <c r="V24" s="114"/>
      <c r="W24" s="114"/>
      <c r="X24" s="114"/>
      <c r="Y24" s="114"/>
      <c r="Z24" s="114"/>
    </row>
    <row r="25" spans="2:26" ht="15" customHeight="1">
      <c r="B25" s="146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145"/>
      <c r="O25" s="145"/>
      <c r="R25" s="114"/>
      <c r="S25" s="114"/>
      <c r="T25" s="114"/>
      <c r="U25" s="114"/>
      <c r="V25" s="114"/>
      <c r="W25" s="114"/>
      <c r="X25" s="114"/>
      <c r="Y25" s="114"/>
      <c r="Z25" s="114"/>
    </row>
    <row r="26" spans="2:26" ht="15">
      <c r="B26" s="146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145"/>
      <c r="O26" s="145"/>
      <c r="R26" s="114"/>
      <c r="S26" s="114"/>
      <c r="T26" s="114"/>
      <c r="U26" s="114"/>
      <c r="V26" s="114"/>
      <c r="W26" s="114"/>
      <c r="X26" s="114"/>
      <c r="Y26" s="114"/>
      <c r="Z26" s="114"/>
    </row>
    <row r="27" spans="2:26" ht="15">
      <c r="B27" s="146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145"/>
      <c r="O27" s="145"/>
      <c r="R27" s="114"/>
      <c r="S27" s="114"/>
      <c r="T27" s="114"/>
      <c r="U27" s="114"/>
      <c r="V27" s="114"/>
      <c r="W27" s="114"/>
      <c r="X27" s="114"/>
      <c r="Y27" s="114"/>
      <c r="Z27" s="114"/>
    </row>
    <row r="28" spans="2:26" ht="15">
      <c r="B28" s="146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145"/>
      <c r="O28" s="145"/>
      <c r="R28" s="114"/>
      <c r="S28" s="114"/>
      <c r="T28" s="114"/>
      <c r="U28" s="114"/>
      <c r="V28" s="114"/>
      <c r="W28" s="114"/>
      <c r="X28" s="114"/>
      <c r="Y28" s="114"/>
      <c r="Z28" s="114"/>
    </row>
    <row r="29" spans="2:26" ht="15">
      <c r="B29" s="146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145"/>
      <c r="O29" s="145"/>
      <c r="R29" s="114"/>
      <c r="S29" s="114"/>
      <c r="T29" s="114"/>
      <c r="U29" s="114"/>
      <c r="V29" s="114"/>
      <c r="W29" s="114"/>
      <c r="X29" s="114"/>
      <c r="Y29" s="114"/>
      <c r="Z29" s="114"/>
    </row>
    <row r="30" spans="2:26" ht="21" customHeight="1">
      <c r="B30" s="146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145"/>
      <c r="O30" s="145"/>
      <c r="R30" s="114"/>
      <c r="S30" s="114"/>
      <c r="T30" s="114"/>
      <c r="U30" s="114"/>
      <c r="V30" s="114"/>
      <c r="W30" s="114"/>
      <c r="X30" s="114"/>
      <c r="Y30" s="114"/>
      <c r="Z30" s="114"/>
    </row>
    <row r="31" spans="2:26" ht="15">
      <c r="B31" s="146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145"/>
      <c r="O31" s="145"/>
      <c r="R31" s="114"/>
      <c r="S31" s="114"/>
      <c r="T31" s="114"/>
      <c r="U31" s="114"/>
      <c r="V31" s="114"/>
      <c r="W31" s="114"/>
      <c r="X31" s="114"/>
      <c r="Y31" s="114"/>
      <c r="Z31" s="114"/>
    </row>
    <row r="32" spans="2:26" ht="15">
      <c r="B32" s="146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145"/>
      <c r="O32" s="145"/>
      <c r="R32" s="114"/>
      <c r="S32" s="114"/>
      <c r="T32" s="114"/>
      <c r="U32" s="114"/>
      <c r="V32" s="114"/>
      <c r="W32" s="114"/>
      <c r="X32" s="114"/>
      <c r="Y32" s="114"/>
      <c r="Z32" s="114"/>
    </row>
    <row r="33" spans="2:26" ht="15">
      <c r="B33" s="146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145"/>
      <c r="O33" s="145"/>
      <c r="R33" s="114"/>
      <c r="S33" s="114"/>
      <c r="T33" s="114"/>
      <c r="U33" s="114"/>
      <c r="V33" s="114"/>
      <c r="W33" s="114"/>
      <c r="X33" s="114"/>
      <c r="Y33" s="114"/>
      <c r="Z33" s="114"/>
    </row>
    <row r="34" spans="2:26" ht="15">
      <c r="B34" s="146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145"/>
      <c r="O34" s="145"/>
      <c r="R34" s="114"/>
      <c r="S34" s="114"/>
      <c r="T34" s="114"/>
      <c r="U34" s="114"/>
      <c r="V34" s="114"/>
      <c r="W34" s="114"/>
      <c r="X34" s="114"/>
      <c r="Y34" s="114"/>
      <c r="Z34" s="114"/>
    </row>
    <row r="35" spans="2:26" ht="15">
      <c r="B35" s="146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145"/>
      <c r="O35" s="145"/>
      <c r="R35" s="114"/>
      <c r="S35" s="114"/>
      <c r="T35" s="114"/>
      <c r="U35" s="114"/>
      <c r="V35" s="114"/>
      <c r="W35" s="114"/>
      <c r="X35" s="114"/>
      <c r="Y35" s="114"/>
      <c r="Z35" s="114"/>
    </row>
    <row r="36" spans="2:26" ht="15">
      <c r="B36" s="146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145"/>
      <c r="O36" s="145"/>
      <c r="R36" s="114"/>
      <c r="S36" s="114"/>
      <c r="T36" s="114"/>
      <c r="U36" s="114"/>
      <c r="V36" s="114"/>
      <c r="W36" s="114"/>
      <c r="X36" s="114"/>
      <c r="Y36" s="114"/>
      <c r="Z36" s="114"/>
    </row>
    <row r="37" spans="2:26" ht="15">
      <c r="B37" s="146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145"/>
      <c r="O37" s="145"/>
      <c r="R37" s="114"/>
      <c r="S37" s="114"/>
      <c r="T37" s="114"/>
      <c r="U37" s="114"/>
      <c r="V37" s="114"/>
      <c r="W37" s="114"/>
      <c r="X37" s="114"/>
      <c r="Y37" s="114"/>
      <c r="Z37" s="114"/>
    </row>
    <row r="38" spans="2:15" ht="15">
      <c r="B38" s="146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145"/>
      <c r="O38" s="145"/>
    </row>
    <row r="39" spans="2:15" ht="15">
      <c r="B39" s="146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145"/>
      <c r="O39" s="145"/>
    </row>
    <row r="40" spans="2:15" ht="15">
      <c r="B40" s="146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145"/>
      <c r="O40" s="145"/>
    </row>
    <row r="41" spans="2:15" ht="15">
      <c r="B41" s="146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145"/>
      <c r="O41" s="145"/>
    </row>
    <row r="42" spans="2:15" ht="15">
      <c r="B42" s="146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145"/>
      <c r="O42" s="145"/>
    </row>
    <row r="43" spans="2:15" ht="15">
      <c r="B43" s="146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145"/>
      <c r="O43" s="145"/>
    </row>
    <row r="44" spans="2:15" ht="15">
      <c r="B44" s="146"/>
      <c r="C44" s="186" t="s">
        <v>216</v>
      </c>
      <c r="D44" s="186"/>
      <c r="E44" s="186"/>
      <c r="F44" s="186"/>
      <c r="G44" s="186"/>
      <c r="H44" s="186"/>
      <c r="I44" s="186"/>
      <c r="J44" s="186"/>
      <c r="K44" s="186"/>
      <c r="L44" s="186"/>
      <c r="M44" s="98"/>
      <c r="N44" s="145"/>
      <c r="O44" s="145"/>
    </row>
    <row r="45" spans="2:15" ht="15">
      <c r="B45" s="180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2"/>
      <c r="O45" s="152"/>
    </row>
    <row r="47" ht="15">
      <c r="H47" s="139" t="s">
        <v>219</v>
      </c>
    </row>
    <row r="48" ht="15.75">
      <c r="H48" s="140" t="s">
        <v>220</v>
      </c>
    </row>
  </sheetData>
  <sheetProtection/>
  <mergeCells count="2">
    <mergeCell ref="D7:L10"/>
    <mergeCell ref="C44:L4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9"/>
  <sheetViews>
    <sheetView zoomScale="60" zoomScaleNormal="60" zoomScalePageLayoutView="0" workbookViewId="0" topLeftCell="A1">
      <selection activeCell="U36" sqref="U36"/>
    </sheetView>
  </sheetViews>
  <sheetFormatPr defaultColWidth="11.421875" defaultRowHeight="15"/>
  <cols>
    <col min="2" max="2" width="7.8515625" style="0" customWidth="1"/>
    <col min="3" max="3" width="17.57421875" style="0" customWidth="1"/>
    <col min="4" max="4" width="14.8515625" style="0" customWidth="1"/>
    <col min="5" max="5" width="16.140625" style="0" customWidth="1"/>
    <col min="7" max="7" width="17.8515625" style="0" customWidth="1"/>
    <col min="8" max="8" width="11.421875" style="0" customWidth="1"/>
    <col min="9" max="9" width="19.00390625" style="0" customWidth="1"/>
  </cols>
  <sheetData>
    <row r="2" spans="2:15" ht="21">
      <c r="B2" s="137" t="s">
        <v>217</v>
      </c>
      <c r="C2" s="153"/>
      <c r="D2" s="153"/>
      <c r="E2" s="153"/>
      <c r="F2" s="153"/>
      <c r="G2" s="154"/>
      <c r="H2" s="154"/>
      <c r="I2" s="154"/>
      <c r="J2" s="154"/>
      <c r="K2" s="154"/>
      <c r="L2" s="154"/>
      <c r="M2" s="154"/>
      <c r="N2" s="154"/>
      <c r="O2" s="154"/>
    </row>
    <row r="3" spans="2:15" ht="21">
      <c r="B3" s="137" t="s">
        <v>218</v>
      </c>
      <c r="C3" s="153"/>
      <c r="D3" s="153"/>
      <c r="E3" s="153"/>
      <c r="F3" s="153"/>
      <c r="G3" s="154"/>
      <c r="H3" s="154"/>
      <c r="I3" s="154"/>
      <c r="J3" s="154"/>
      <c r="K3" s="154"/>
      <c r="L3" s="154"/>
      <c r="M3" s="154"/>
      <c r="N3" s="154"/>
      <c r="O3" s="154"/>
    </row>
    <row r="4" spans="2:15" ht="21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2:16" ht="21"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98"/>
    </row>
    <row r="6" spans="2:16" ht="21"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98"/>
    </row>
    <row r="7" spans="2:16" ht="21">
      <c r="B7" s="157"/>
      <c r="C7" s="157"/>
      <c r="D7" s="157"/>
      <c r="E7" s="188" t="s">
        <v>221</v>
      </c>
      <c r="F7" s="189"/>
      <c r="G7" s="189"/>
      <c r="H7" s="189"/>
      <c r="I7" s="189"/>
      <c r="J7" s="189"/>
      <c r="K7" s="189"/>
      <c r="L7" s="189"/>
      <c r="M7" s="189"/>
      <c r="N7" s="189"/>
      <c r="O7" s="157"/>
      <c r="P7" s="98"/>
    </row>
    <row r="8" spans="2:16" ht="21">
      <c r="B8" s="157"/>
      <c r="C8" s="157"/>
      <c r="D8" s="157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57"/>
      <c r="P8" s="98"/>
    </row>
    <row r="9" spans="2:16" ht="17.25" customHeight="1">
      <c r="B9" s="157"/>
      <c r="C9" s="157"/>
      <c r="D9" s="9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57"/>
      <c r="P9" s="98"/>
    </row>
    <row r="10" spans="2:16" ht="21">
      <c r="B10" s="157"/>
      <c r="C10" s="157"/>
      <c r="D10" s="98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57"/>
      <c r="P10" s="98"/>
    </row>
    <row r="11" spans="2:16" ht="15" customHeight="1">
      <c r="B11" s="157"/>
      <c r="C11" s="157"/>
      <c r="D11" s="98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57"/>
      <c r="P11" s="98"/>
    </row>
    <row r="12" spans="2:16" s="114" customFormat="1" ht="21">
      <c r="B12" s="162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48"/>
    </row>
    <row r="13" spans="2:17" s="114" customFormat="1" ht="21">
      <c r="B13" s="163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/>
      <c r="Q13" s="166"/>
    </row>
    <row r="14" spans="2:17" s="114" customFormat="1" ht="21">
      <c r="B14" s="159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48"/>
      <c r="Q14" s="149"/>
    </row>
    <row r="15" spans="2:17" s="114" customFormat="1" ht="21">
      <c r="B15" s="159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48"/>
      <c r="Q15" s="149"/>
    </row>
    <row r="16" spans="2:17" s="114" customFormat="1" ht="44.25" customHeight="1">
      <c r="B16" s="159"/>
      <c r="C16" s="167" t="s">
        <v>206</v>
      </c>
      <c r="D16" s="168" t="s">
        <v>203</v>
      </c>
      <c r="E16" s="168" t="s">
        <v>204</v>
      </c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48"/>
      <c r="Q16" s="149"/>
    </row>
    <row r="17" spans="2:17" s="114" customFormat="1" ht="21">
      <c r="B17" s="159"/>
      <c r="C17" s="181" t="s">
        <v>52</v>
      </c>
      <c r="D17" s="182">
        <v>2</v>
      </c>
      <c r="E17" s="183">
        <v>2</v>
      </c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48"/>
      <c r="Q17" s="149"/>
    </row>
    <row r="18" spans="2:17" s="114" customFormat="1" ht="21">
      <c r="B18" s="159"/>
      <c r="C18" s="181" t="s">
        <v>53</v>
      </c>
      <c r="D18" s="182">
        <v>3</v>
      </c>
      <c r="E18" s="183">
        <v>0</v>
      </c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48"/>
      <c r="Q18" s="149"/>
    </row>
    <row r="19" spans="2:17" s="114" customFormat="1" ht="21">
      <c r="B19" s="159"/>
      <c r="C19" s="181" t="s">
        <v>54</v>
      </c>
      <c r="D19" s="182">
        <v>0</v>
      </c>
      <c r="E19" s="183">
        <v>0</v>
      </c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48"/>
      <c r="Q19" s="149"/>
    </row>
    <row r="20" spans="2:17" s="114" customFormat="1" ht="30.75" customHeight="1">
      <c r="B20" s="159"/>
      <c r="C20" s="169" t="s">
        <v>55</v>
      </c>
      <c r="D20" s="170">
        <f>SUM(D17:D19)</f>
        <v>5</v>
      </c>
      <c r="E20" s="170">
        <f>SUM(E17:E19)</f>
        <v>2</v>
      </c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48"/>
      <c r="Q20" s="149"/>
    </row>
    <row r="21" spans="2:17" s="114" customFormat="1" ht="21">
      <c r="B21" s="159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48"/>
      <c r="Q21" s="149"/>
    </row>
    <row r="22" spans="2:17" s="114" customFormat="1" ht="21">
      <c r="B22" s="159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48"/>
      <c r="Q22" s="149"/>
    </row>
    <row r="23" spans="2:17" ht="21">
      <c r="B23" s="158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98"/>
      <c r="Q23" s="145"/>
    </row>
    <row r="24" spans="2:17" ht="21">
      <c r="B24" s="158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98"/>
      <c r="Q24" s="145"/>
    </row>
    <row r="25" spans="2:17" ht="21">
      <c r="B25" s="158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98"/>
      <c r="Q25" s="145"/>
    </row>
    <row r="26" spans="2:17" ht="21">
      <c r="B26" s="158"/>
      <c r="C26" s="157"/>
      <c r="D26" s="157"/>
      <c r="E26" s="157"/>
      <c r="F26" s="157"/>
      <c r="G26" s="98"/>
      <c r="H26" s="98"/>
      <c r="I26" s="171" t="s">
        <v>205</v>
      </c>
      <c r="J26" s="171">
        <f>SUM(D17:D19)</f>
        <v>5</v>
      </c>
      <c r="K26" s="157"/>
      <c r="L26" s="157"/>
      <c r="M26" s="157"/>
      <c r="N26" s="157"/>
      <c r="O26" s="157"/>
      <c r="P26" s="98"/>
      <c r="Q26" s="145"/>
    </row>
    <row r="27" spans="2:17" ht="21">
      <c r="B27" s="158"/>
      <c r="C27" s="157"/>
      <c r="D27" s="157"/>
      <c r="E27" s="157"/>
      <c r="F27" s="157"/>
      <c r="G27" s="98"/>
      <c r="H27" s="98"/>
      <c r="I27" s="172" t="s">
        <v>204</v>
      </c>
      <c r="J27" s="172">
        <f>SUM(E17:E19)</f>
        <v>2</v>
      </c>
      <c r="K27" s="157"/>
      <c r="L27" s="157"/>
      <c r="M27" s="157"/>
      <c r="N27" s="157"/>
      <c r="O27" s="157"/>
      <c r="P27" s="98"/>
      <c r="Q27" s="145"/>
    </row>
    <row r="28" spans="2:17" ht="21">
      <c r="B28" s="158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98"/>
      <c r="Q28" s="145"/>
    </row>
    <row r="29" spans="2:17" ht="21">
      <c r="B29" s="158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98"/>
      <c r="Q29" s="145"/>
    </row>
    <row r="30" spans="2:17" ht="21">
      <c r="B30" s="15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145"/>
    </row>
    <row r="31" spans="2:17" ht="21">
      <c r="B31" s="158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98"/>
      <c r="Q31" s="145"/>
    </row>
    <row r="32" spans="2:17" ht="21">
      <c r="B32" s="158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98"/>
      <c r="Q32" s="145"/>
    </row>
    <row r="33" spans="2:17" ht="21">
      <c r="B33" s="158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98"/>
      <c r="Q33" s="145"/>
    </row>
    <row r="34" spans="2:17" ht="21">
      <c r="B34" s="161"/>
      <c r="C34" s="187" t="s">
        <v>216</v>
      </c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51"/>
      <c r="Q34" s="152"/>
    </row>
    <row r="35" spans="2:15" ht="21">
      <c r="B35" s="154"/>
      <c r="C35" s="154"/>
      <c r="D35" s="154"/>
      <c r="E35" s="154"/>
      <c r="K35" s="154"/>
      <c r="L35" s="154"/>
      <c r="M35" s="154"/>
      <c r="N35" s="154"/>
      <c r="O35" s="154"/>
    </row>
    <row r="36" spans="2:15" ht="21"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</row>
    <row r="38" spans="8:12" ht="21">
      <c r="H38" s="154"/>
      <c r="I38" s="154"/>
      <c r="J38" s="155" t="s">
        <v>219</v>
      </c>
      <c r="K38" s="154"/>
      <c r="L38" s="154"/>
    </row>
    <row r="39" spans="8:12" ht="21">
      <c r="H39" s="154"/>
      <c r="I39" s="154"/>
      <c r="J39" s="156" t="s">
        <v>220</v>
      </c>
      <c r="K39" s="154"/>
      <c r="L39" s="154"/>
    </row>
  </sheetData>
  <sheetProtection/>
  <mergeCells count="2">
    <mergeCell ref="C34:O34"/>
    <mergeCell ref="E7:N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zoomScale="80" zoomScaleNormal="80" zoomScalePageLayoutView="0" workbookViewId="0" topLeftCell="A1">
      <selection activeCell="P35" sqref="P35"/>
    </sheetView>
  </sheetViews>
  <sheetFormatPr defaultColWidth="11.421875" defaultRowHeight="15"/>
  <cols>
    <col min="4" max="4" width="20.28125" style="0" customWidth="1"/>
    <col min="5" max="5" width="23.7109375" style="0" customWidth="1"/>
    <col min="6" max="6" width="9.140625" style="0" customWidth="1"/>
    <col min="7" max="7" width="16.28125" style="0" customWidth="1"/>
    <col min="8" max="8" width="11.421875" style="0" customWidth="1"/>
  </cols>
  <sheetData>
    <row r="2" spans="1:5" ht="16.5">
      <c r="A2" s="137" t="s">
        <v>217</v>
      </c>
      <c r="E2" s="138"/>
    </row>
    <row r="3" ht="16.5">
      <c r="A3" s="137" t="s">
        <v>218</v>
      </c>
    </row>
    <row r="7" spans="4:12" ht="15" customHeight="1">
      <c r="D7" s="196" t="s">
        <v>223</v>
      </c>
      <c r="E7" s="196"/>
      <c r="F7" s="196"/>
      <c r="G7" s="196"/>
      <c r="H7" s="196"/>
      <c r="I7" s="196"/>
      <c r="J7" s="196"/>
      <c r="K7" s="196"/>
      <c r="L7" s="196"/>
    </row>
    <row r="8" spans="2:12" ht="15" customHeight="1">
      <c r="B8" s="79"/>
      <c r="D8" s="196"/>
      <c r="E8" s="196"/>
      <c r="F8" s="196"/>
      <c r="G8" s="196"/>
      <c r="H8" s="196"/>
      <c r="I8" s="196"/>
      <c r="J8" s="196"/>
      <c r="K8" s="196"/>
      <c r="L8" s="196"/>
    </row>
    <row r="9" spans="2:12" ht="18.75" customHeight="1">
      <c r="B9" s="79"/>
      <c r="D9" s="196"/>
      <c r="E9" s="196"/>
      <c r="F9" s="196"/>
      <c r="G9" s="196"/>
      <c r="H9" s="196"/>
      <c r="I9" s="196"/>
      <c r="J9" s="196"/>
      <c r="K9" s="196"/>
      <c r="L9" s="196"/>
    </row>
    <row r="10" spans="2:12" ht="30" customHeight="1">
      <c r="B10" s="79"/>
      <c r="D10" s="196"/>
      <c r="E10" s="196"/>
      <c r="F10" s="196"/>
      <c r="G10" s="196"/>
      <c r="H10" s="196"/>
      <c r="I10" s="196"/>
      <c r="J10" s="196"/>
      <c r="K10" s="196"/>
      <c r="L10" s="196"/>
    </row>
    <row r="11" spans="2:11" ht="15" customHeight="1">
      <c r="B11" s="79"/>
      <c r="D11" s="79"/>
      <c r="E11" s="79"/>
      <c r="F11" s="79"/>
      <c r="G11" s="79"/>
      <c r="H11" s="79"/>
      <c r="I11" s="79"/>
      <c r="J11" s="79"/>
      <c r="K11" s="79"/>
    </row>
    <row r="12" spans="2:14" ht="15">
      <c r="B12" s="179"/>
      <c r="C12" s="142"/>
      <c r="D12" s="184"/>
      <c r="E12" s="184"/>
      <c r="F12" s="184"/>
      <c r="G12" s="184"/>
      <c r="H12" s="184"/>
      <c r="I12" s="184"/>
      <c r="J12" s="184"/>
      <c r="K12" s="184"/>
      <c r="L12" s="142"/>
      <c r="M12" s="142"/>
      <c r="N12" s="143"/>
    </row>
    <row r="13" spans="2:14" ht="15">
      <c r="B13" s="146"/>
      <c r="C13" s="98"/>
      <c r="D13" s="147"/>
      <c r="E13" s="147"/>
      <c r="F13" s="147"/>
      <c r="G13" s="147"/>
      <c r="H13" s="147"/>
      <c r="I13" s="147"/>
      <c r="J13" s="147"/>
      <c r="K13" s="147"/>
      <c r="L13" s="98"/>
      <c r="M13" s="98"/>
      <c r="N13" s="145"/>
    </row>
    <row r="14" spans="2:14" ht="15">
      <c r="B14" s="146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145"/>
    </row>
    <row r="15" spans="2:14" ht="15.75" thickBot="1">
      <c r="B15" s="146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145"/>
    </row>
    <row r="16" spans="2:14" ht="30.75" thickBot="1">
      <c r="B16" s="146"/>
      <c r="C16" s="117" t="s">
        <v>51</v>
      </c>
      <c r="D16" s="118" t="s">
        <v>207</v>
      </c>
      <c r="E16" s="118" t="s">
        <v>208</v>
      </c>
      <c r="F16" s="98"/>
      <c r="G16" s="98"/>
      <c r="H16" s="98"/>
      <c r="I16" s="98"/>
      <c r="J16" s="98"/>
      <c r="K16" s="98"/>
      <c r="L16" s="98"/>
      <c r="M16" s="98"/>
      <c r="N16" s="145"/>
    </row>
    <row r="17" spans="2:14" ht="15">
      <c r="B17" s="146"/>
      <c r="C17" s="116" t="s">
        <v>52</v>
      </c>
      <c r="D17" s="120">
        <v>4</v>
      </c>
      <c r="E17" s="121">
        <v>0</v>
      </c>
      <c r="F17" s="98"/>
      <c r="G17" s="98"/>
      <c r="H17" s="98"/>
      <c r="I17" s="98"/>
      <c r="J17" s="98"/>
      <c r="K17" s="98"/>
      <c r="L17" s="98"/>
      <c r="M17" s="98"/>
      <c r="N17" s="145"/>
    </row>
    <row r="18" spans="2:14" s="114" customFormat="1" ht="15">
      <c r="B18" s="146"/>
      <c r="C18" s="116" t="s">
        <v>53</v>
      </c>
      <c r="D18" s="120">
        <v>2</v>
      </c>
      <c r="E18" s="121">
        <v>1</v>
      </c>
      <c r="F18" s="132"/>
      <c r="G18" s="148"/>
      <c r="H18" s="148"/>
      <c r="I18" s="148"/>
      <c r="J18" s="148"/>
      <c r="K18" s="148"/>
      <c r="L18" s="148"/>
      <c r="M18" s="148"/>
      <c r="N18" s="149"/>
    </row>
    <row r="19" spans="2:14" ht="15" customHeight="1" thickBot="1">
      <c r="B19" s="146"/>
      <c r="C19" s="116" t="s">
        <v>54</v>
      </c>
      <c r="D19" s="120"/>
      <c r="E19" s="121"/>
      <c r="F19" s="132"/>
      <c r="G19" s="148"/>
      <c r="H19" s="98"/>
      <c r="I19" s="98"/>
      <c r="J19" s="98"/>
      <c r="K19" s="98"/>
      <c r="L19" s="98"/>
      <c r="M19" s="98"/>
      <c r="N19" s="145"/>
    </row>
    <row r="20" spans="2:14" ht="15.75" customHeight="1" thickBot="1">
      <c r="B20" s="146"/>
      <c r="C20" s="125" t="s">
        <v>55</v>
      </c>
      <c r="D20" s="126">
        <f>SUM(D17:D19)</f>
        <v>6</v>
      </c>
      <c r="E20" s="126">
        <f>SUM(E17:E19)</f>
        <v>1</v>
      </c>
      <c r="F20" s="132"/>
      <c r="G20" s="148"/>
      <c r="H20" s="98"/>
      <c r="I20" s="98"/>
      <c r="J20" s="98"/>
      <c r="K20" s="98"/>
      <c r="L20" s="98"/>
      <c r="M20" s="98"/>
      <c r="N20" s="145"/>
    </row>
    <row r="21" spans="2:14" ht="15">
      <c r="B21" s="146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145"/>
    </row>
    <row r="22" spans="2:14" ht="15.75">
      <c r="B22" s="146"/>
      <c r="C22" s="98"/>
      <c r="D22" s="98"/>
      <c r="E22" s="98"/>
      <c r="F22" s="98"/>
      <c r="G22" s="115"/>
      <c r="H22" s="115"/>
      <c r="I22" s="98"/>
      <c r="J22" s="98"/>
      <c r="K22" s="98"/>
      <c r="L22" s="98"/>
      <c r="M22" s="98"/>
      <c r="N22" s="145"/>
    </row>
    <row r="23" spans="2:14" ht="15.75">
      <c r="B23" s="146"/>
      <c r="C23" s="98"/>
      <c r="D23" s="98"/>
      <c r="E23" s="98"/>
      <c r="F23" s="98"/>
      <c r="G23" s="115"/>
      <c r="H23" s="115"/>
      <c r="I23" s="98"/>
      <c r="J23" s="98"/>
      <c r="K23" s="98"/>
      <c r="L23" s="98"/>
      <c r="M23" s="98"/>
      <c r="N23" s="145"/>
    </row>
    <row r="24" spans="2:14" ht="15.75">
      <c r="B24" s="146"/>
      <c r="C24" s="98"/>
      <c r="D24" s="98"/>
      <c r="E24" s="98"/>
      <c r="F24" s="98"/>
      <c r="G24" s="115"/>
      <c r="H24" s="115"/>
      <c r="I24" s="98"/>
      <c r="J24" s="98"/>
      <c r="K24" s="98"/>
      <c r="L24" s="98"/>
      <c r="M24" s="98"/>
      <c r="N24" s="145"/>
    </row>
    <row r="25" spans="2:14" ht="15">
      <c r="B25" s="146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145"/>
    </row>
    <row r="26" spans="2:14" ht="15">
      <c r="B26" s="146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145"/>
    </row>
    <row r="27" spans="2:14" ht="15">
      <c r="B27" s="146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145"/>
    </row>
    <row r="28" spans="2:14" ht="15.75" thickBot="1">
      <c r="B28" s="146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145"/>
    </row>
    <row r="29" spans="2:14" ht="16.5" thickBot="1">
      <c r="B29" s="146"/>
      <c r="C29" s="98"/>
      <c r="D29" s="98"/>
      <c r="E29" s="98"/>
      <c r="F29" s="98"/>
      <c r="G29" s="192" t="s">
        <v>209</v>
      </c>
      <c r="H29" s="193"/>
      <c r="I29" s="133">
        <f>SUM(D17:D19)</f>
        <v>6</v>
      </c>
      <c r="J29" s="98"/>
      <c r="K29" s="98"/>
      <c r="L29" s="98"/>
      <c r="M29" s="98"/>
      <c r="N29" s="145"/>
    </row>
    <row r="30" spans="2:14" ht="16.5" thickBot="1">
      <c r="B30" s="144"/>
      <c r="C30" s="98"/>
      <c r="D30" s="98"/>
      <c r="E30" s="98"/>
      <c r="F30" s="98"/>
      <c r="G30" s="194" t="s">
        <v>210</v>
      </c>
      <c r="H30" s="195"/>
      <c r="I30" s="122">
        <f>SUM(E17:E19)</f>
        <v>1</v>
      </c>
      <c r="J30" s="98"/>
      <c r="K30" s="98"/>
      <c r="L30" s="98"/>
      <c r="M30" s="98"/>
      <c r="N30" s="145"/>
    </row>
    <row r="31" spans="2:14" ht="15">
      <c r="B31" s="144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145"/>
    </row>
    <row r="32" spans="2:14" ht="15">
      <c r="B32" s="144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145"/>
    </row>
    <row r="33" spans="2:14" ht="15">
      <c r="B33" s="144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145"/>
    </row>
    <row r="34" spans="2:14" ht="15">
      <c r="B34" s="144"/>
      <c r="C34" s="190" t="s">
        <v>216</v>
      </c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1"/>
    </row>
    <row r="35" spans="2:14" ht="15">
      <c r="B35" s="150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2"/>
    </row>
    <row r="38" ht="15">
      <c r="G38" s="139" t="s">
        <v>219</v>
      </c>
    </row>
    <row r="39" ht="15.75">
      <c r="G39" s="140" t="s">
        <v>220</v>
      </c>
    </row>
  </sheetData>
  <sheetProtection/>
  <mergeCells count="4">
    <mergeCell ref="C34:N34"/>
    <mergeCell ref="G29:H29"/>
    <mergeCell ref="G30:H30"/>
    <mergeCell ref="D7:L1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4"/>
  <sheetViews>
    <sheetView tabSelected="1" view="pageBreakPreview" zoomScale="75" zoomScaleSheetLayoutView="75" zoomScalePageLayoutView="0" workbookViewId="0" topLeftCell="A10">
      <selection activeCell="O1" sqref="A1:O44"/>
    </sheetView>
  </sheetViews>
  <sheetFormatPr defaultColWidth="11.421875" defaultRowHeight="15"/>
  <cols>
    <col min="2" max="2" width="6.28125" style="0" customWidth="1"/>
  </cols>
  <sheetData>
    <row r="2" ht="16.5">
      <c r="B2" s="137" t="s">
        <v>217</v>
      </c>
    </row>
    <row r="3" ht="16.5">
      <c r="B3" s="137" t="s">
        <v>218</v>
      </c>
    </row>
    <row r="7" spans="5:12" ht="15">
      <c r="E7" s="197" t="s">
        <v>224</v>
      </c>
      <c r="F7" s="198"/>
      <c r="G7" s="198"/>
      <c r="H7" s="198"/>
      <c r="I7" s="198"/>
      <c r="J7" s="198"/>
      <c r="K7" s="198"/>
      <c r="L7" s="198"/>
    </row>
    <row r="8" spans="5:12" ht="15">
      <c r="E8" s="198"/>
      <c r="F8" s="198"/>
      <c r="G8" s="198"/>
      <c r="H8" s="198"/>
      <c r="I8" s="198"/>
      <c r="J8" s="198"/>
      <c r="K8" s="198"/>
      <c r="L8" s="198"/>
    </row>
    <row r="9" spans="5:12" ht="19.5" customHeight="1">
      <c r="E9" s="198"/>
      <c r="F9" s="198"/>
      <c r="G9" s="198"/>
      <c r="H9" s="198"/>
      <c r="I9" s="198"/>
      <c r="J9" s="198"/>
      <c r="K9" s="198"/>
      <c r="L9" s="198"/>
    </row>
    <row r="10" spans="5:12" ht="19.5" customHeight="1">
      <c r="E10" s="198"/>
      <c r="F10" s="198"/>
      <c r="G10" s="198"/>
      <c r="H10" s="198"/>
      <c r="I10" s="198"/>
      <c r="J10" s="198"/>
      <c r="K10" s="198"/>
      <c r="L10" s="198"/>
    </row>
    <row r="11" spans="5:12" ht="15.75" customHeight="1">
      <c r="E11" s="79"/>
      <c r="F11" s="79"/>
      <c r="G11" s="79"/>
      <c r="H11" s="79"/>
      <c r="I11" s="79"/>
      <c r="J11" s="79"/>
      <c r="K11" s="79"/>
      <c r="L11" s="79"/>
    </row>
    <row r="12" spans="5:12" ht="15">
      <c r="E12" s="79"/>
      <c r="F12" s="79"/>
      <c r="G12" s="79"/>
      <c r="H12" s="79"/>
      <c r="I12" s="79"/>
      <c r="J12" s="79"/>
      <c r="K12" s="79"/>
      <c r="L12" s="79"/>
    </row>
    <row r="14" spans="2:15" ht="15">
      <c r="B14" s="141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3"/>
    </row>
    <row r="15" spans="2:15" ht="15.75" thickBot="1">
      <c r="B15" s="144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145"/>
    </row>
    <row r="16" spans="2:15" ht="30.75" thickBot="1">
      <c r="B16" s="144"/>
      <c r="C16" s="117" t="s">
        <v>51</v>
      </c>
      <c r="D16" s="118" t="s">
        <v>211</v>
      </c>
      <c r="E16" s="119" t="s">
        <v>212</v>
      </c>
      <c r="F16" s="118" t="s">
        <v>213</v>
      </c>
      <c r="G16" s="98"/>
      <c r="H16" s="98"/>
      <c r="I16" s="98"/>
      <c r="J16" s="98"/>
      <c r="K16" s="98"/>
      <c r="L16" s="98"/>
      <c r="M16" s="98"/>
      <c r="N16" s="98"/>
      <c r="O16" s="145"/>
    </row>
    <row r="17" spans="2:15" ht="15">
      <c r="B17" s="144"/>
      <c r="C17" s="116" t="s">
        <v>52</v>
      </c>
      <c r="D17" s="123">
        <v>4</v>
      </c>
      <c r="E17" s="124">
        <v>0</v>
      </c>
      <c r="F17" s="128">
        <v>0</v>
      </c>
      <c r="G17" s="98"/>
      <c r="H17" s="98"/>
      <c r="I17" s="98"/>
      <c r="J17" s="98"/>
      <c r="K17" s="98"/>
      <c r="L17" s="98"/>
      <c r="M17" s="98"/>
      <c r="N17" s="98"/>
      <c r="O17" s="145"/>
    </row>
    <row r="18" spans="2:15" ht="15">
      <c r="B18" s="144"/>
      <c r="C18" s="116" t="s">
        <v>53</v>
      </c>
      <c r="D18" s="123">
        <v>3</v>
      </c>
      <c r="E18" s="124">
        <v>0</v>
      </c>
      <c r="F18" s="128">
        <v>0</v>
      </c>
      <c r="G18" s="98"/>
      <c r="H18" s="98"/>
      <c r="I18" s="98"/>
      <c r="J18" s="98"/>
      <c r="K18" s="98"/>
      <c r="L18" s="98"/>
      <c r="M18" s="98"/>
      <c r="N18" s="98"/>
      <c r="O18" s="145"/>
    </row>
    <row r="19" spans="2:15" ht="15.75" thickBot="1">
      <c r="B19" s="144"/>
      <c r="C19" s="116" t="s">
        <v>54</v>
      </c>
      <c r="D19" s="123">
        <v>0</v>
      </c>
      <c r="E19" s="124">
        <v>0</v>
      </c>
      <c r="F19" s="128">
        <v>0</v>
      </c>
      <c r="G19" s="98"/>
      <c r="H19" s="98"/>
      <c r="I19" s="98"/>
      <c r="J19" s="98"/>
      <c r="K19" s="98"/>
      <c r="L19" s="98"/>
      <c r="M19" s="98"/>
      <c r="N19" s="98"/>
      <c r="O19" s="145"/>
    </row>
    <row r="20" spans="2:15" ht="19.5" thickBot="1">
      <c r="B20" s="144"/>
      <c r="C20" s="125" t="s">
        <v>55</v>
      </c>
      <c r="D20" s="126">
        <f>SUM(D17:D19)</f>
        <v>7</v>
      </c>
      <c r="E20" s="127">
        <f>SUM(E17:E19)</f>
        <v>0</v>
      </c>
      <c r="F20" s="126">
        <f>SUM(F17:F19)</f>
        <v>0</v>
      </c>
      <c r="G20" s="98"/>
      <c r="H20" s="98"/>
      <c r="I20" s="98"/>
      <c r="J20" s="98"/>
      <c r="K20" s="98"/>
      <c r="L20" s="98"/>
      <c r="M20" s="98"/>
      <c r="N20" s="98"/>
      <c r="O20" s="145"/>
    </row>
    <row r="21" spans="2:15" ht="15">
      <c r="B21" s="144"/>
      <c r="C21" s="147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145"/>
    </row>
    <row r="22" spans="2:15" ht="15">
      <c r="B22" s="144"/>
      <c r="C22" s="147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145"/>
    </row>
    <row r="23" spans="2:15" ht="15">
      <c r="B23" s="144"/>
      <c r="C23" s="147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145"/>
    </row>
    <row r="24" spans="2:15" ht="15">
      <c r="B24" s="144"/>
      <c r="C24" s="147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145"/>
    </row>
    <row r="25" spans="2:15" ht="15">
      <c r="B25" s="144"/>
      <c r="C25" s="147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145"/>
    </row>
    <row r="26" spans="2:15" ht="15">
      <c r="B26" s="144"/>
      <c r="C26" s="147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145"/>
    </row>
    <row r="27" spans="2:15" ht="15">
      <c r="B27" s="144"/>
      <c r="C27" s="14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145"/>
    </row>
    <row r="28" spans="2:15" ht="15">
      <c r="B28" s="144"/>
      <c r="C28" s="147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145"/>
    </row>
    <row r="29" spans="2:15" ht="15">
      <c r="B29" s="144"/>
      <c r="C29" s="147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145"/>
    </row>
    <row r="30" spans="2:15" ht="15">
      <c r="B30" s="144"/>
      <c r="C30" s="147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145"/>
    </row>
    <row r="31" spans="2:15" ht="15">
      <c r="B31" s="144"/>
      <c r="C31" s="147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145"/>
    </row>
    <row r="32" spans="2:15" ht="15">
      <c r="B32" s="144"/>
      <c r="C32" s="147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145"/>
    </row>
    <row r="33" spans="2:15" ht="15.75" thickBot="1">
      <c r="B33" s="144"/>
      <c r="C33" s="147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145"/>
    </row>
    <row r="34" spans="2:15" ht="15.75" thickBot="1">
      <c r="B34" s="144"/>
      <c r="C34" s="147"/>
      <c r="D34" s="98"/>
      <c r="E34" s="98"/>
      <c r="F34" s="98"/>
      <c r="G34" s="98"/>
      <c r="H34" s="134" t="s">
        <v>214</v>
      </c>
      <c r="I34" s="129">
        <f>SUM(D17:D19)</f>
        <v>7</v>
      </c>
      <c r="J34" s="98"/>
      <c r="K34" s="98"/>
      <c r="L34" s="98"/>
      <c r="M34" s="98"/>
      <c r="N34" s="98"/>
      <c r="O34" s="145"/>
    </row>
    <row r="35" spans="2:15" ht="15.75" thickBot="1">
      <c r="B35" s="144"/>
      <c r="C35" s="147"/>
      <c r="D35" s="98"/>
      <c r="E35" s="98"/>
      <c r="F35" s="98"/>
      <c r="G35" s="98"/>
      <c r="H35" s="135" t="s">
        <v>212</v>
      </c>
      <c r="I35" s="130">
        <f>SUM(E17:E19)</f>
        <v>0</v>
      </c>
      <c r="J35" s="98"/>
      <c r="K35" s="98"/>
      <c r="L35" s="98"/>
      <c r="M35" s="98"/>
      <c r="N35" s="98"/>
      <c r="O35" s="145"/>
    </row>
    <row r="36" spans="2:15" ht="15.75" thickBot="1">
      <c r="B36" s="144"/>
      <c r="C36" s="147"/>
      <c r="D36" s="98"/>
      <c r="E36" s="98"/>
      <c r="F36" s="98"/>
      <c r="G36" s="98"/>
      <c r="H36" s="136" t="s">
        <v>213</v>
      </c>
      <c r="I36" s="131">
        <f>SUM(F17:F19)</f>
        <v>0</v>
      </c>
      <c r="J36" s="98"/>
      <c r="K36" s="98"/>
      <c r="L36" s="98"/>
      <c r="M36" s="98"/>
      <c r="N36" s="98"/>
      <c r="O36" s="145"/>
    </row>
    <row r="37" spans="2:15" ht="15">
      <c r="B37" s="144"/>
      <c r="C37" s="147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145"/>
    </row>
    <row r="38" spans="2:15" ht="15">
      <c r="B38" s="144"/>
      <c r="C38" s="147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145"/>
    </row>
    <row r="39" spans="2:15" ht="15" customHeight="1">
      <c r="B39" s="144"/>
      <c r="C39" s="199" t="s">
        <v>216</v>
      </c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15" ht="15">
      <c r="B40" s="150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2"/>
    </row>
    <row r="41" ht="97.5" customHeight="1"/>
    <row r="42" spans="2:5" ht="15">
      <c r="B42" s="208" t="s">
        <v>225</v>
      </c>
      <c r="C42" s="207"/>
      <c r="D42" s="207"/>
      <c r="E42" s="207"/>
    </row>
    <row r="43" spans="2:9" ht="15">
      <c r="B43" s="207"/>
      <c r="C43" s="207"/>
      <c r="D43" s="207"/>
      <c r="E43" s="207"/>
      <c r="I43" s="139" t="s">
        <v>219</v>
      </c>
    </row>
    <row r="44" ht="15.75">
      <c r="I44" s="140" t="s">
        <v>220</v>
      </c>
    </row>
  </sheetData>
  <sheetProtection/>
  <mergeCells count="3">
    <mergeCell ref="E7:L10"/>
    <mergeCell ref="C39:O39"/>
    <mergeCell ref="B42:E43"/>
  </mergeCells>
  <printOptions horizontalCentered="1"/>
  <pageMargins left="0.25" right="0.25" top="0.75" bottom="0.75" header="0.3" footer="0.3"/>
  <pageSetup fitToHeight="1" fitToWidth="1" horizontalDpi="600" verticalDpi="600" orientation="landscape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8"/>
  <sheetViews>
    <sheetView zoomScale="154" zoomScaleNormal="154" zoomScalePageLayoutView="0" workbookViewId="0" topLeftCell="F1">
      <pane ySplit="2" topLeftCell="A39" activePane="bottomLeft" state="frozen"/>
      <selection pane="topLeft" activeCell="A1" sqref="A1"/>
      <selection pane="bottomLeft" activeCell="G34" sqref="G34"/>
    </sheetView>
  </sheetViews>
  <sheetFormatPr defaultColWidth="11.421875" defaultRowHeight="15"/>
  <cols>
    <col min="2" max="2" width="5.7109375" style="0" customWidth="1"/>
    <col min="3" max="3" width="15.57421875" style="0" customWidth="1"/>
    <col min="4" max="4" width="12.57421875" style="0" customWidth="1"/>
    <col min="5" max="5" width="28.7109375" style="0" customWidth="1"/>
    <col min="6" max="6" width="17.140625" style="0" customWidth="1"/>
    <col min="7" max="7" width="55.28125" style="0" customWidth="1"/>
    <col min="8" max="8" width="16.28125" style="0" customWidth="1"/>
    <col min="9" max="9" width="20.57421875" style="13" customWidth="1"/>
    <col min="10" max="10" width="17.7109375" style="9" customWidth="1"/>
    <col min="11" max="11" width="13.57421875" style="15" customWidth="1"/>
    <col min="12" max="12" width="18.57421875" style="9" customWidth="1"/>
    <col min="13" max="13" width="32.57421875" style="0" customWidth="1"/>
    <col min="15" max="15" width="11.57421875" style="0" bestFit="1" customWidth="1"/>
    <col min="17" max="18" width="11.421875" style="51" customWidth="1"/>
  </cols>
  <sheetData>
    <row r="1" spans="2:18" ht="21.75" thickBot="1">
      <c r="B1" s="203" t="s">
        <v>89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</row>
    <row r="2" spans="2:19" s="16" customFormat="1" ht="99.75" customHeight="1" thickBot="1">
      <c r="B2" s="37" t="s">
        <v>0</v>
      </c>
      <c r="C2" s="38" t="s">
        <v>8</v>
      </c>
      <c r="D2" s="38" t="s">
        <v>1</v>
      </c>
      <c r="E2" s="38" t="s">
        <v>3</v>
      </c>
      <c r="F2" s="38" t="s">
        <v>18</v>
      </c>
      <c r="G2" s="38" t="s">
        <v>2</v>
      </c>
      <c r="H2" s="38" t="s">
        <v>4</v>
      </c>
      <c r="I2" s="39" t="s">
        <v>7</v>
      </c>
      <c r="J2" s="38" t="s">
        <v>6</v>
      </c>
      <c r="K2" s="40" t="s">
        <v>16</v>
      </c>
      <c r="L2" s="38" t="s">
        <v>15</v>
      </c>
      <c r="M2" s="41" t="s">
        <v>5</v>
      </c>
      <c r="N2" s="41" t="s">
        <v>10</v>
      </c>
      <c r="O2" s="42" t="s">
        <v>9</v>
      </c>
      <c r="P2" s="26" t="s">
        <v>11</v>
      </c>
      <c r="Q2" s="25" t="s">
        <v>46</v>
      </c>
      <c r="R2" s="26" t="s">
        <v>47</v>
      </c>
      <c r="S2" s="16" t="s">
        <v>105</v>
      </c>
    </row>
    <row r="3" spans="2:18" ht="25.5">
      <c r="B3" s="27">
        <v>1</v>
      </c>
      <c r="C3" s="28">
        <v>236</v>
      </c>
      <c r="D3" s="29">
        <v>42404</v>
      </c>
      <c r="E3" s="30" t="s">
        <v>19</v>
      </c>
      <c r="F3" s="30" t="s">
        <v>20</v>
      </c>
      <c r="G3" s="31" t="s">
        <v>21</v>
      </c>
      <c r="H3" s="30" t="s">
        <v>22</v>
      </c>
      <c r="I3" s="32">
        <v>42415</v>
      </c>
      <c r="J3" s="33">
        <v>42418</v>
      </c>
      <c r="K3" s="34">
        <f>I3-D3</f>
        <v>11</v>
      </c>
      <c r="L3" s="35">
        <f>J3-D3</f>
        <v>14</v>
      </c>
      <c r="M3" s="30" t="s">
        <v>13</v>
      </c>
      <c r="N3" s="30" t="s">
        <v>17</v>
      </c>
      <c r="O3" s="30" t="s">
        <v>23</v>
      </c>
      <c r="P3" s="36" t="s">
        <v>17</v>
      </c>
      <c r="Q3" s="43">
        <v>42418</v>
      </c>
      <c r="R3" s="44" t="s">
        <v>48</v>
      </c>
    </row>
    <row r="4" spans="2:18" ht="15" customHeight="1">
      <c r="B4" s="3">
        <v>2</v>
      </c>
      <c r="C4" s="1">
        <v>237</v>
      </c>
      <c r="D4" s="2">
        <v>42418</v>
      </c>
      <c r="E4" s="1" t="s">
        <v>24</v>
      </c>
      <c r="F4" s="1" t="s">
        <v>20</v>
      </c>
      <c r="G4" s="5" t="s">
        <v>25</v>
      </c>
      <c r="H4" s="1" t="s">
        <v>14</v>
      </c>
      <c r="I4" s="11">
        <v>42423</v>
      </c>
      <c r="J4" s="8">
        <v>42424</v>
      </c>
      <c r="K4" s="14">
        <f aca="true" t="shared" si="0" ref="K4:K14">I4-D4</f>
        <v>5</v>
      </c>
      <c r="L4" s="10">
        <f aca="true" t="shared" si="1" ref="L4:L14">J4-D4</f>
        <v>6</v>
      </c>
      <c r="M4" s="1" t="s">
        <v>13</v>
      </c>
      <c r="N4" s="1" t="s">
        <v>17</v>
      </c>
      <c r="O4" s="2" t="s">
        <v>23</v>
      </c>
      <c r="P4" s="4" t="s">
        <v>17</v>
      </c>
      <c r="Q4" s="45">
        <v>42424</v>
      </c>
      <c r="R4" s="46" t="s">
        <v>48</v>
      </c>
    </row>
    <row r="5" spans="2:18" ht="45">
      <c r="B5" s="3">
        <v>3</v>
      </c>
      <c r="C5" s="6">
        <v>238</v>
      </c>
      <c r="D5" s="2">
        <v>42430</v>
      </c>
      <c r="E5" s="1" t="s">
        <v>26</v>
      </c>
      <c r="F5" s="1" t="s">
        <v>20</v>
      </c>
      <c r="G5" s="1" t="s">
        <v>27</v>
      </c>
      <c r="H5" s="1" t="s">
        <v>14</v>
      </c>
      <c r="I5" s="11">
        <v>42443</v>
      </c>
      <c r="J5" s="8">
        <v>42444</v>
      </c>
      <c r="K5" s="14">
        <f t="shared" si="0"/>
        <v>13</v>
      </c>
      <c r="L5" s="10">
        <f t="shared" si="1"/>
        <v>14</v>
      </c>
      <c r="M5" s="1" t="s">
        <v>13</v>
      </c>
      <c r="N5" s="1" t="s">
        <v>17</v>
      </c>
      <c r="O5" s="1" t="s">
        <v>23</v>
      </c>
      <c r="P5" s="4" t="s">
        <v>17</v>
      </c>
      <c r="Q5" s="45">
        <v>42444</v>
      </c>
      <c r="R5" s="46" t="s">
        <v>48</v>
      </c>
    </row>
    <row r="6" spans="2:18" ht="25.5">
      <c r="B6" s="3">
        <v>4</v>
      </c>
      <c r="C6" s="1">
        <v>239</v>
      </c>
      <c r="D6" s="2">
        <v>42438</v>
      </c>
      <c r="E6" s="1" t="s">
        <v>28</v>
      </c>
      <c r="F6" s="1" t="s">
        <v>29</v>
      </c>
      <c r="G6" s="5" t="s">
        <v>30</v>
      </c>
      <c r="H6" s="1" t="s">
        <v>14</v>
      </c>
      <c r="I6" s="11">
        <v>42443</v>
      </c>
      <c r="J6" s="8">
        <v>42444</v>
      </c>
      <c r="K6" s="14">
        <f t="shared" si="0"/>
        <v>5</v>
      </c>
      <c r="L6" s="10">
        <f t="shared" si="1"/>
        <v>6</v>
      </c>
      <c r="M6" s="1" t="s">
        <v>13</v>
      </c>
      <c r="N6" s="1" t="s">
        <v>17</v>
      </c>
      <c r="O6" s="1" t="s">
        <v>23</v>
      </c>
      <c r="P6" s="4" t="s">
        <v>17</v>
      </c>
      <c r="Q6" s="45">
        <v>42444</v>
      </c>
      <c r="R6" s="46" t="s">
        <v>48</v>
      </c>
    </row>
    <row r="7" spans="2:18" ht="46.5" customHeight="1">
      <c r="B7" s="3">
        <v>5</v>
      </c>
      <c r="C7" s="6">
        <v>240</v>
      </c>
      <c r="D7" s="2">
        <v>42459</v>
      </c>
      <c r="E7" s="1" t="s">
        <v>31</v>
      </c>
      <c r="F7" s="1" t="s">
        <v>29</v>
      </c>
      <c r="G7" s="5" t="s">
        <v>32</v>
      </c>
      <c r="H7" s="1" t="s">
        <v>33</v>
      </c>
      <c r="I7" s="11">
        <v>42468</v>
      </c>
      <c r="J7" s="8">
        <v>42471</v>
      </c>
      <c r="K7" s="14">
        <f t="shared" si="0"/>
        <v>9</v>
      </c>
      <c r="L7" s="10">
        <f t="shared" si="1"/>
        <v>12</v>
      </c>
      <c r="M7" s="1" t="s">
        <v>13</v>
      </c>
      <c r="N7" s="1" t="s">
        <v>17</v>
      </c>
      <c r="O7" s="2" t="s">
        <v>23</v>
      </c>
      <c r="P7" s="4" t="s">
        <v>17</v>
      </c>
      <c r="Q7" s="201" t="s">
        <v>49</v>
      </c>
      <c r="R7" s="202"/>
    </row>
    <row r="8" spans="2:18" ht="25.5">
      <c r="B8" s="3">
        <v>6</v>
      </c>
      <c r="C8" s="1">
        <v>241</v>
      </c>
      <c r="D8" s="2">
        <v>42482</v>
      </c>
      <c r="E8" s="1" t="s">
        <v>34</v>
      </c>
      <c r="F8" s="1" t="s">
        <v>29</v>
      </c>
      <c r="G8" s="5" t="s">
        <v>35</v>
      </c>
      <c r="H8" s="1" t="s">
        <v>14</v>
      </c>
      <c r="I8" s="11">
        <v>42493</v>
      </c>
      <c r="J8" s="8">
        <v>42494</v>
      </c>
      <c r="K8" s="14">
        <f t="shared" si="0"/>
        <v>11</v>
      </c>
      <c r="L8" s="10">
        <f t="shared" si="1"/>
        <v>12</v>
      </c>
      <c r="M8" s="1" t="s">
        <v>13</v>
      </c>
      <c r="N8" s="1" t="s">
        <v>17</v>
      </c>
      <c r="O8" s="1" t="s">
        <v>23</v>
      </c>
      <c r="P8" s="4" t="s">
        <v>17</v>
      </c>
      <c r="Q8" s="45">
        <v>42494</v>
      </c>
      <c r="R8" s="46" t="s">
        <v>48</v>
      </c>
    </row>
    <row r="9" spans="2:18" ht="30">
      <c r="B9" s="3">
        <v>7</v>
      </c>
      <c r="C9" s="6">
        <v>242</v>
      </c>
      <c r="D9" s="2">
        <v>42492</v>
      </c>
      <c r="E9" s="1" t="s">
        <v>36</v>
      </c>
      <c r="F9" s="1" t="s">
        <v>29</v>
      </c>
      <c r="G9" s="1" t="s">
        <v>37</v>
      </c>
      <c r="H9" s="1" t="s">
        <v>14</v>
      </c>
      <c r="I9" s="11">
        <v>42496</v>
      </c>
      <c r="J9" s="8">
        <v>42499</v>
      </c>
      <c r="K9" s="14">
        <f t="shared" si="0"/>
        <v>4</v>
      </c>
      <c r="L9" s="10">
        <f t="shared" si="1"/>
        <v>7</v>
      </c>
      <c r="M9" s="1" t="s">
        <v>13</v>
      </c>
      <c r="N9" s="1" t="s">
        <v>17</v>
      </c>
      <c r="O9" s="1" t="s">
        <v>23</v>
      </c>
      <c r="P9" s="4" t="s">
        <v>17</v>
      </c>
      <c r="Q9" s="45">
        <v>42499</v>
      </c>
      <c r="R9" s="46" t="s">
        <v>48</v>
      </c>
    </row>
    <row r="10" spans="2:18" ht="15">
      <c r="B10" s="3">
        <v>8</v>
      </c>
      <c r="C10" s="1">
        <v>243</v>
      </c>
      <c r="D10" s="2">
        <v>42494</v>
      </c>
      <c r="E10" s="1" t="s">
        <v>38</v>
      </c>
      <c r="F10" s="1" t="s">
        <v>20</v>
      </c>
      <c r="G10" s="1" t="s">
        <v>39</v>
      </c>
      <c r="H10" s="1" t="s">
        <v>14</v>
      </c>
      <c r="I10" s="11">
        <v>42501</v>
      </c>
      <c r="J10" s="8">
        <v>42502</v>
      </c>
      <c r="K10" s="14">
        <f t="shared" si="0"/>
        <v>7</v>
      </c>
      <c r="L10" s="10">
        <f t="shared" si="1"/>
        <v>8</v>
      </c>
      <c r="M10" s="1" t="s">
        <v>13</v>
      </c>
      <c r="N10" s="1" t="s">
        <v>17</v>
      </c>
      <c r="O10" s="1" t="s">
        <v>23</v>
      </c>
      <c r="P10" s="4" t="s">
        <v>17</v>
      </c>
      <c r="Q10" s="45">
        <v>42502</v>
      </c>
      <c r="R10" s="46" t="s">
        <v>48</v>
      </c>
    </row>
    <row r="11" spans="2:18" ht="60">
      <c r="B11" s="3">
        <v>9</v>
      </c>
      <c r="C11" s="6">
        <v>244</v>
      </c>
      <c r="D11" s="2">
        <v>42499</v>
      </c>
      <c r="E11" s="1" t="s">
        <v>40</v>
      </c>
      <c r="F11" s="1" t="s">
        <v>20</v>
      </c>
      <c r="G11" s="1" t="s">
        <v>202</v>
      </c>
      <c r="H11" s="1" t="s">
        <v>12</v>
      </c>
      <c r="I11" s="12">
        <v>42507</v>
      </c>
      <c r="J11" s="8">
        <v>42508</v>
      </c>
      <c r="K11" s="14">
        <f t="shared" si="0"/>
        <v>8</v>
      </c>
      <c r="L11" s="10">
        <f t="shared" si="1"/>
        <v>9</v>
      </c>
      <c r="M11" s="1" t="s">
        <v>13</v>
      </c>
      <c r="N11" s="1" t="s">
        <v>17</v>
      </c>
      <c r="O11" s="1" t="s">
        <v>23</v>
      </c>
      <c r="P11" s="4" t="s">
        <v>17</v>
      </c>
      <c r="Q11" s="45">
        <v>42508</v>
      </c>
      <c r="R11" s="46" t="s">
        <v>48</v>
      </c>
    </row>
    <row r="12" spans="2:18" ht="30">
      <c r="B12" s="3">
        <v>10</v>
      </c>
      <c r="C12" s="1">
        <v>245</v>
      </c>
      <c r="D12" s="2">
        <v>42502</v>
      </c>
      <c r="E12" s="1" t="s">
        <v>41</v>
      </c>
      <c r="F12" s="1" t="s">
        <v>29</v>
      </c>
      <c r="G12" s="1" t="s">
        <v>42</v>
      </c>
      <c r="H12" s="1" t="s">
        <v>14</v>
      </c>
      <c r="I12" s="11">
        <v>42513</v>
      </c>
      <c r="J12" s="8">
        <v>42516</v>
      </c>
      <c r="K12" s="14">
        <v>7</v>
      </c>
      <c r="L12" s="10">
        <v>10</v>
      </c>
      <c r="M12" s="1" t="s">
        <v>13</v>
      </c>
      <c r="N12" s="1" t="s">
        <v>17</v>
      </c>
      <c r="O12" s="1" t="s">
        <v>23</v>
      </c>
      <c r="P12" s="4" t="s">
        <v>17</v>
      </c>
      <c r="Q12" s="45">
        <v>42516</v>
      </c>
      <c r="R12" s="46" t="s">
        <v>48</v>
      </c>
    </row>
    <row r="13" spans="2:18" ht="30">
      <c r="B13" s="3">
        <v>11</v>
      </c>
      <c r="C13" s="24">
        <v>246</v>
      </c>
      <c r="D13" s="2">
        <v>42510</v>
      </c>
      <c r="E13" s="23" t="s">
        <v>44</v>
      </c>
      <c r="F13" s="1" t="s">
        <v>29</v>
      </c>
      <c r="G13" s="1" t="s">
        <v>45</v>
      </c>
      <c r="H13" s="1" t="s">
        <v>14</v>
      </c>
      <c r="I13" s="11">
        <v>42528</v>
      </c>
      <c r="J13" s="8">
        <v>42535</v>
      </c>
      <c r="K13" s="14">
        <v>12</v>
      </c>
      <c r="L13" s="10" t="s">
        <v>113</v>
      </c>
      <c r="M13" s="1" t="s">
        <v>13</v>
      </c>
      <c r="N13" s="1" t="s">
        <v>17</v>
      </c>
      <c r="O13" s="1" t="s">
        <v>23</v>
      </c>
      <c r="P13" s="4" t="s">
        <v>17</v>
      </c>
      <c r="Q13" s="45">
        <v>42535</v>
      </c>
      <c r="R13" s="46" t="s">
        <v>48</v>
      </c>
    </row>
    <row r="14" spans="2:18" ht="30">
      <c r="B14" s="3">
        <v>12</v>
      </c>
      <c r="C14" s="24">
        <v>247</v>
      </c>
      <c r="D14" s="2">
        <v>42520</v>
      </c>
      <c r="E14" s="1" t="s">
        <v>43</v>
      </c>
      <c r="F14" s="7" t="s">
        <v>20</v>
      </c>
      <c r="G14" s="7" t="s">
        <v>93</v>
      </c>
      <c r="H14" s="7" t="s">
        <v>14</v>
      </c>
      <c r="I14" s="11">
        <v>42522</v>
      </c>
      <c r="J14" s="8">
        <v>42528</v>
      </c>
      <c r="K14" s="14">
        <f t="shared" si="0"/>
        <v>2</v>
      </c>
      <c r="L14" s="10">
        <f t="shared" si="1"/>
        <v>8</v>
      </c>
      <c r="M14" s="7" t="s">
        <v>13</v>
      </c>
      <c r="N14" s="7" t="s">
        <v>17</v>
      </c>
      <c r="O14" s="7" t="s">
        <v>23</v>
      </c>
      <c r="P14" s="17" t="s">
        <v>17</v>
      </c>
      <c r="Q14" s="45">
        <v>42528</v>
      </c>
      <c r="R14" s="46" t="s">
        <v>50</v>
      </c>
    </row>
    <row r="15" spans="2:18" ht="45">
      <c r="B15" s="54">
        <v>13</v>
      </c>
      <c r="C15" s="24">
        <v>248</v>
      </c>
      <c r="D15" s="2">
        <v>42527</v>
      </c>
      <c r="E15" s="1" t="s">
        <v>69</v>
      </c>
      <c r="F15" s="1" t="s">
        <v>20</v>
      </c>
      <c r="G15" s="1" t="s">
        <v>68</v>
      </c>
      <c r="H15" s="1" t="s">
        <v>12</v>
      </c>
      <c r="I15" s="11">
        <v>42536</v>
      </c>
      <c r="J15" s="8">
        <v>42536</v>
      </c>
      <c r="K15" s="14">
        <v>7</v>
      </c>
      <c r="L15" s="10">
        <v>7</v>
      </c>
      <c r="M15" s="1" t="s">
        <v>13</v>
      </c>
      <c r="N15" s="1" t="s">
        <v>17</v>
      </c>
      <c r="O15" s="1"/>
      <c r="P15" s="4" t="s">
        <v>17</v>
      </c>
      <c r="Q15" s="53">
        <v>42537</v>
      </c>
      <c r="R15" s="48" t="s">
        <v>48</v>
      </c>
    </row>
    <row r="16" spans="2:18" ht="30">
      <c r="B16" s="3">
        <v>14</v>
      </c>
      <c r="C16" s="1">
        <v>249</v>
      </c>
      <c r="D16" s="2">
        <v>42541</v>
      </c>
      <c r="E16" s="1" t="s">
        <v>66</v>
      </c>
      <c r="F16" s="1" t="s">
        <v>20</v>
      </c>
      <c r="G16" s="1" t="s">
        <v>67</v>
      </c>
      <c r="H16" s="1" t="s">
        <v>14</v>
      </c>
      <c r="I16" s="11">
        <v>42550</v>
      </c>
      <c r="J16" s="8">
        <v>42555</v>
      </c>
      <c r="K16" s="14">
        <v>7</v>
      </c>
      <c r="L16" s="10">
        <v>10</v>
      </c>
      <c r="M16" s="1" t="s">
        <v>13</v>
      </c>
      <c r="N16" s="1" t="s">
        <v>17</v>
      </c>
      <c r="O16" s="1"/>
      <c r="P16" s="4" t="s">
        <v>17</v>
      </c>
      <c r="Q16" s="53">
        <v>42555</v>
      </c>
      <c r="R16" s="48" t="s">
        <v>48</v>
      </c>
    </row>
    <row r="17" spans="2:18" ht="30">
      <c r="B17" s="3">
        <v>15</v>
      </c>
      <c r="C17" s="6">
        <v>250</v>
      </c>
      <c r="D17" s="2">
        <v>42548</v>
      </c>
      <c r="E17" s="1" t="s">
        <v>56</v>
      </c>
      <c r="F17" s="1" t="s">
        <v>20</v>
      </c>
      <c r="G17" s="1" t="s">
        <v>94</v>
      </c>
      <c r="H17" s="1" t="s">
        <v>14</v>
      </c>
      <c r="I17" s="11">
        <v>42558</v>
      </c>
      <c r="J17" s="8">
        <v>42559</v>
      </c>
      <c r="K17" s="14">
        <v>8</v>
      </c>
      <c r="L17" s="10">
        <v>9</v>
      </c>
      <c r="M17" s="1" t="s">
        <v>13</v>
      </c>
      <c r="N17" s="1" t="s">
        <v>17</v>
      </c>
      <c r="O17" s="1"/>
      <c r="P17" s="4" t="s">
        <v>17</v>
      </c>
      <c r="Q17" s="53">
        <v>42559</v>
      </c>
      <c r="R17" s="48" t="s">
        <v>48</v>
      </c>
    </row>
    <row r="18" spans="2:18" ht="30">
      <c r="B18" s="3">
        <v>16</v>
      </c>
      <c r="C18" s="1">
        <v>251</v>
      </c>
      <c r="D18" s="2">
        <v>42556</v>
      </c>
      <c r="E18" s="1" t="s">
        <v>57</v>
      </c>
      <c r="F18" s="1" t="s">
        <v>20</v>
      </c>
      <c r="G18" s="1" t="s">
        <v>95</v>
      </c>
      <c r="H18" s="1" t="s">
        <v>14</v>
      </c>
      <c r="I18" s="11">
        <v>42569</v>
      </c>
      <c r="J18" s="8">
        <v>42571</v>
      </c>
      <c r="K18" s="14">
        <v>9</v>
      </c>
      <c r="L18" s="10">
        <v>11</v>
      </c>
      <c r="M18" s="1" t="s">
        <v>13</v>
      </c>
      <c r="N18" s="1" t="s">
        <v>17</v>
      </c>
      <c r="O18" s="1"/>
      <c r="P18" s="4" t="s">
        <v>17</v>
      </c>
      <c r="Q18" s="53">
        <v>42571</v>
      </c>
      <c r="R18" s="48" t="s">
        <v>48</v>
      </c>
    </row>
    <row r="19" spans="2:18" ht="30">
      <c r="B19" s="3">
        <v>17</v>
      </c>
      <c r="C19" s="6">
        <v>252</v>
      </c>
      <c r="D19" s="2">
        <v>42562</v>
      </c>
      <c r="E19" s="1" t="s">
        <v>58</v>
      </c>
      <c r="F19" s="1" t="s">
        <v>20</v>
      </c>
      <c r="G19" s="1" t="s">
        <v>59</v>
      </c>
      <c r="H19" s="1" t="s">
        <v>14</v>
      </c>
      <c r="I19" s="11">
        <v>42570</v>
      </c>
      <c r="J19" s="8">
        <v>42571</v>
      </c>
      <c r="K19" s="14">
        <v>6</v>
      </c>
      <c r="L19" s="10">
        <v>7</v>
      </c>
      <c r="M19" s="1" t="s">
        <v>13</v>
      </c>
      <c r="N19" s="1" t="s">
        <v>17</v>
      </c>
      <c r="O19" s="2"/>
      <c r="P19" s="4" t="s">
        <v>17</v>
      </c>
      <c r="Q19" s="53">
        <v>42571</v>
      </c>
      <c r="R19" s="48" t="s">
        <v>48</v>
      </c>
    </row>
    <row r="20" spans="2:18" ht="30">
      <c r="B20" s="3">
        <v>18</v>
      </c>
      <c r="C20" s="1">
        <v>253</v>
      </c>
      <c r="D20" s="2">
        <v>42570</v>
      </c>
      <c r="E20" s="1" t="s">
        <v>60</v>
      </c>
      <c r="F20" s="1" t="s">
        <v>20</v>
      </c>
      <c r="G20" s="1" t="s">
        <v>61</v>
      </c>
      <c r="H20" s="1" t="s">
        <v>33</v>
      </c>
      <c r="I20" s="11">
        <v>42579</v>
      </c>
      <c r="J20" s="8">
        <v>42583</v>
      </c>
      <c r="K20" s="14">
        <v>7</v>
      </c>
      <c r="L20" s="10">
        <v>9</v>
      </c>
      <c r="M20" s="1" t="s">
        <v>13</v>
      </c>
      <c r="N20" s="1" t="s">
        <v>17</v>
      </c>
      <c r="O20" s="2"/>
      <c r="P20" s="4" t="s">
        <v>17</v>
      </c>
      <c r="Q20" s="53">
        <v>42583</v>
      </c>
      <c r="R20" s="48" t="s">
        <v>48</v>
      </c>
    </row>
    <row r="21" spans="2:18" ht="30">
      <c r="B21" s="3">
        <v>19</v>
      </c>
      <c r="C21" s="6">
        <v>254</v>
      </c>
      <c r="D21" s="2">
        <v>42576</v>
      </c>
      <c r="E21" s="1" t="s">
        <v>62</v>
      </c>
      <c r="F21" s="1" t="s">
        <v>20</v>
      </c>
      <c r="G21" s="1" t="s">
        <v>63</v>
      </c>
      <c r="H21" s="1" t="s">
        <v>14</v>
      </c>
      <c r="I21" s="11">
        <v>42583</v>
      </c>
      <c r="J21" s="8">
        <v>42584</v>
      </c>
      <c r="K21" s="14">
        <v>5</v>
      </c>
      <c r="L21" s="10">
        <v>6</v>
      </c>
      <c r="M21" s="1" t="s">
        <v>13</v>
      </c>
      <c r="N21" s="1" t="s">
        <v>17</v>
      </c>
      <c r="O21" s="2"/>
      <c r="P21" s="4" t="s">
        <v>17</v>
      </c>
      <c r="Q21" s="53">
        <v>42584</v>
      </c>
      <c r="R21" s="48" t="s">
        <v>48</v>
      </c>
    </row>
    <row r="22" spans="2:18" ht="30">
      <c r="B22" s="3">
        <v>20</v>
      </c>
      <c r="C22" s="1">
        <v>255</v>
      </c>
      <c r="D22" s="2">
        <v>42579</v>
      </c>
      <c r="E22" s="1" t="s">
        <v>64</v>
      </c>
      <c r="F22" s="1" t="s">
        <v>29</v>
      </c>
      <c r="G22" s="1" t="s">
        <v>65</v>
      </c>
      <c r="H22" s="1" t="s">
        <v>14</v>
      </c>
      <c r="I22" s="11">
        <v>42591</v>
      </c>
      <c r="J22" s="8">
        <v>42591</v>
      </c>
      <c r="K22" s="14">
        <v>7</v>
      </c>
      <c r="L22" s="10">
        <v>7</v>
      </c>
      <c r="M22" s="1" t="s">
        <v>13</v>
      </c>
      <c r="N22" s="1" t="s">
        <v>17</v>
      </c>
      <c r="O22" s="2"/>
      <c r="P22" s="4" t="s">
        <v>17</v>
      </c>
      <c r="Q22" s="53">
        <v>42591</v>
      </c>
      <c r="R22" s="71" t="s">
        <v>48</v>
      </c>
    </row>
    <row r="23" spans="2:18" ht="15" customHeight="1">
      <c r="B23" s="3">
        <v>21</v>
      </c>
      <c r="C23" s="6">
        <v>256</v>
      </c>
      <c r="D23" s="2">
        <v>42600</v>
      </c>
      <c r="E23" s="1" t="s">
        <v>70</v>
      </c>
      <c r="F23" s="1" t="s">
        <v>20</v>
      </c>
      <c r="G23" s="1" t="s">
        <v>71</v>
      </c>
      <c r="H23" s="1" t="s">
        <v>14</v>
      </c>
      <c r="I23" s="11">
        <v>42612</v>
      </c>
      <c r="J23" s="8">
        <v>42613</v>
      </c>
      <c r="K23" s="14">
        <v>8</v>
      </c>
      <c r="L23" s="10">
        <v>9</v>
      </c>
      <c r="M23" s="1" t="s">
        <v>13</v>
      </c>
      <c r="N23" s="1" t="s">
        <v>17</v>
      </c>
      <c r="O23" s="2"/>
      <c r="P23" s="4" t="s">
        <v>17</v>
      </c>
      <c r="Q23" s="53">
        <v>42613</v>
      </c>
      <c r="R23" s="71" t="s">
        <v>48</v>
      </c>
    </row>
    <row r="24" spans="2:18" ht="32.25" customHeight="1">
      <c r="B24" s="3">
        <v>22</v>
      </c>
      <c r="C24" s="1">
        <v>257</v>
      </c>
      <c r="D24" s="2">
        <v>42600</v>
      </c>
      <c r="E24" s="1" t="s">
        <v>72</v>
      </c>
      <c r="F24" s="1" t="s">
        <v>20</v>
      </c>
      <c r="G24" s="1" t="s">
        <v>73</v>
      </c>
      <c r="H24" s="1" t="s">
        <v>14</v>
      </c>
      <c r="I24" s="11">
        <v>42620</v>
      </c>
      <c r="J24" s="8">
        <v>42620</v>
      </c>
      <c r="K24" s="14">
        <v>14</v>
      </c>
      <c r="L24" s="10">
        <v>14</v>
      </c>
      <c r="M24" s="1" t="s">
        <v>13</v>
      </c>
      <c r="N24" s="1" t="s">
        <v>76</v>
      </c>
      <c r="O24" s="2">
        <v>42608</v>
      </c>
      <c r="P24" s="4" t="s">
        <v>17</v>
      </c>
      <c r="Q24" s="53">
        <v>42620</v>
      </c>
      <c r="R24" s="71" t="s">
        <v>48</v>
      </c>
    </row>
    <row r="25" spans="2:18" ht="15" customHeight="1">
      <c r="B25" s="3">
        <v>23</v>
      </c>
      <c r="C25" s="6">
        <v>258</v>
      </c>
      <c r="D25" s="2">
        <v>42606</v>
      </c>
      <c r="E25" s="1" t="s">
        <v>77</v>
      </c>
      <c r="F25" s="1" t="s">
        <v>29</v>
      </c>
      <c r="G25" s="1" t="s">
        <v>78</v>
      </c>
      <c r="H25" s="1" t="s">
        <v>14</v>
      </c>
      <c r="I25" s="11">
        <v>42615</v>
      </c>
      <c r="J25" s="8">
        <v>42615</v>
      </c>
      <c r="K25" s="14">
        <v>7</v>
      </c>
      <c r="L25" s="10">
        <v>8</v>
      </c>
      <c r="M25" s="1" t="s">
        <v>13</v>
      </c>
      <c r="N25" s="1" t="s">
        <v>96</v>
      </c>
      <c r="O25" s="2">
        <v>42609</v>
      </c>
      <c r="P25" s="4" t="s">
        <v>17</v>
      </c>
      <c r="Q25" s="53">
        <v>42618</v>
      </c>
      <c r="R25" s="71" t="s">
        <v>48</v>
      </c>
    </row>
    <row r="26" spans="2:18" ht="31.5" customHeight="1">
      <c r="B26" s="3">
        <v>24</v>
      </c>
      <c r="C26" s="1">
        <v>259</v>
      </c>
      <c r="D26" s="2">
        <v>42612</v>
      </c>
      <c r="E26" s="1" t="s">
        <v>79</v>
      </c>
      <c r="F26" s="7" t="s">
        <v>20</v>
      </c>
      <c r="G26" s="1" t="s">
        <v>80</v>
      </c>
      <c r="H26" s="1" t="s">
        <v>14</v>
      </c>
      <c r="I26" s="11">
        <v>42621</v>
      </c>
      <c r="J26" s="8">
        <v>42625</v>
      </c>
      <c r="K26" s="14">
        <v>7</v>
      </c>
      <c r="L26" s="10">
        <v>9</v>
      </c>
      <c r="M26" s="1" t="s">
        <v>13</v>
      </c>
      <c r="N26" s="1" t="s">
        <v>17</v>
      </c>
      <c r="O26" s="2"/>
      <c r="P26" s="4" t="s">
        <v>17</v>
      </c>
      <c r="Q26" s="53">
        <v>42625</v>
      </c>
      <c r="R26" s="71" t="s">
        <v>48</v>
      </c>
    </row>
    <row r="27" spans="2:18" ht="46.5" customHeight="1">
      <c r="B27" s="3">
        <v>25</v>
      </c>
      <c r="C27" s="6">
        <v>260</v>
      </c>
      <c r="D27" s="2">
        <v>42619</v>
      </c>
      <c r="E27" s="1" t="s">
        <v>81</v>
      </c>
      <c r="F27" s="1" t="s">
        <v>20</v>
      </c>
      <c r="G27" s="1" t="s">
        <v>82</v>
      </c>
      <c r="H27" s="1" t="s">
        <v>14</v>
      </c>
      <c r="I27" s="11">
        <v>42625</v>
      </c>
      <c r="J27" s="8">
        <v>42625</v>
      </c>
      <c r="K27" s="14">
        <v>4</v>
      </c>
      <c r="L27" s="10">
        <v>4</v>
      </c>
      <c r="M27" s="1" t="s">
        <v>13</v>
      </c>
      <c r="N27" s="1" t="s">
        <v>76</v>
      </c>
      <c r="O27" s="2">
        <v>42622</v>
      </c>
      <c r="P27" s="4" t="s">
        <v>17</v>
      </c>
      <c r="Q27" s="53">
        <v>42625</v>
      </c>
      <c r="R27" s="71" t="s">
        <v>48</v>
      </c>
    </row>
    <row r="28" spans="2:18" ht="30" customHeight="1">
      <c r="B28" s="3">
        <v>26</v>
      </c>
      <c r="C28" s="1">
        <v>261</v>
      </c>
      <c r="D28" s="2">
        <v>42619</v>
      </c>
      <c r="E28" s="1" t="s">
        <v>83</v>
      </c>
      <c r="F28" s="7" t="s">
        <v>20</v>
      </c>
      <c r="G28" s="1" t="s">
        <v>84</v>
      </c>
      <c r="H28" s="1" t="s">
        <v>14</v>
      </c>
      <c r="I28" s="11">
        <v>42626</v>
      </c>
      <c r="J28" s="8">
        <v>42626</v>
      </c>
      <c r="K28" s="14">
        <v>5</v>
      </c>
      <c r="L28" s="10">
        <v>5</v>
      </c>
      <c r="M28" s="1" t="s">
        <v>13</v>
      </c>
      <c r="N28" s="1" t="s">
        <v>17</v>
      </c>
      <c r="O28" s="2"/>
      <c r="P28" s="4" t="s">
        <v>17</v>
      </c>
      <c r="Q28" s="53">
        <v>42626</v>
      </c>
      <c r="R28" s="71" t="s">
        <v>48</v>
      </c>
    </row>
    <row r="29" spans="2:18" ht="29.25" customHeight="1">
      <c r="B29" s="3">
        <v>27</v>
      </c>
      <c r="C29" s="6">
        <v>262</v>
      </c>
      <c r="D29" s="2">
        <v>42632</v>
      </c>
      <c r="E29" s="1" t="s">
        <v>90</v>
      </c>
      <c r="F29" s="1" t="s">
        <v>20</v>
      </c>
      <c r="G29" s="1" t="s">
        <v>97</v>
      </c>
      <c r="H29" s="1" t="s">
        <v>14</v>
      </c>
      <c r="I29" s="11">
        <v>42646</v>
      </c>
      <c r="J29" s="8">
        <v>42647</v>
      </c>
      <c r="K29" s="14">
        <v>10</v>
      </c>
      <c r="L29" s="10">
        <v>11</v>
      </c>
      <c r="M29" s="1" t="s">
        <v>13</v>
      </c>
      <c r="N29" s="1" t="s">
        <v>76</v>
      </c>
      <c r="O29" s="2"/>
      <c r="P29" s="4" t="s">
        <v>17</v>
      </c>
      <c r="Q29" s="53">
        <v>42647</v>
      </c>
      <c r="R29" s="71" t="s">
        <v>48</v>
      </c>
    </row>
    <row r="30" spans="2:18" ht="66" customHeight="1">
      <c r="B30" s="3">
        <v>28</v>
      </c>
      <c r="C30" s="1">
        <v>263</v>
      </c>
      <c r="D30" s="2">
        <v>42635</v>
      </c>
      <c r="E30" s="1" t="s">
        <v>91</v>
      </c>
      <c r="F30" s="7" t="s">
        <v>20</v>
      </c>
      <c r="G30" s="1" t="s">
        <v>92</v>
      </c>
      <c r="H30" s="1" t="s">
        <v>14</v>
      </c>
      <c r="I30" s="74"/>
      <c r="J30" s="75"/>
      <c r="K30" s="76"/>
      <c r="L30" s="74"/>
      <c r="M30" s="74"/>
      <c r="N30" s="74"/>
      <c r="O30" s="75"/>
      <c r="P30" s="77"/>
      <c r="Q30" s="204" t="s">
        <v>100</v>
      </c>
      <c r="R30" s="205"/>
    </row>
    <row r="31" spans="2:18" ht="30" customHeight="1">
      <c r="B31" s="55">
        <v>29</v>
      </c>
      <c r="C31" s="56">
        <v>264</v>
      </c>
      <c r="D31" s="57">
        <v>42653</v>
      </c>
      <c r="E31" s="58" t="s">
        <v>98</v>
      </c>
      <c r="F31" s="58" t="s">
        <v>29</v>
      </c>
      <c r="G31" s="58" t="s">
        <v>99</v>
      </c>
      <c r="H31" s="58" t="s">
        <v>14</v>
      </c>
      <c r="I31" s="59">
        <v>42654</v>
      </c>
      <c r="J31" s="60">
        <v>42655</v>
      </c>
      <c r="K31" s="14">
        <f aca="true" t="shared" si="2" ref="K31:K43">I31-D31</f>
        <v>1</v>
      </c>
      <c r="L31" s="10">
        <f aca="true" t="shared" si="3" ref="L31:L43">J31-D31</f>
        <v>2</v>
      </c>
      <c r="M31" s="1" t="s">
        <v>13</v>
      </c>
      <c r="N31" s="1" t="s">
        <v>17</v>
      </c>
      <c r="O31" s="2"/>
      <c r="P31" s="4"/>
      <c r="Q31" s="47"/>
      <c r="R31" s="71"/>
    </row>
    <row r="32" spans="2:19" ht="150" customHeight="1">
      <c r="B32" s="55">
        <v>30</v>
      </c>
      <c r="C32" s="56">
        <v>265</v>
      </c>
      <c r="D32" s="57">
        <v>42668</v>
      </c>
      <c r="E32" s="58" t="s">
        <v>103</v>
      </c>
      <c r="F32" s="58" t="s">
        <v>20</v>
      </c>
      <c r="G32" s="58" t="s">
        <v>104</v>
      </c>
      <c r="H32" s="58" t="s">
        <v>14</v>
      </c>
      <c r="I32" s="59">
        <v>42677</v>
      </c>
      <c r="J32" s="60">
        <v>42682</v>
      </c>
      <c r="K32" s="14">
        <f t="shared" si="2"/>
        <v>9</v>
      </c>
      <c r="L32" s="10">
        <v>9</v>
      </c>
      <c r="M32" s="1" t="s">
        <v>13</v>
      </c>
      <c r="N32" s="1" t="s">
        <v>17</v>
      </c>
      <c r="O32" s="2"/>
      <c r="P32" s="4"/>
      <c r="Q32" s="78">
        <v>42682</v>
      </c>
      <c r="R32" s="46" t="s">
        <v>48</v>
      </c>
      <c r="S32" s="79"/>
    </row>
    <row r="33" spans="2:18" ht="63" customHeight="1">
      <c r="B33" s="55">
        <v>31</v>
      </c>
      <c r="C33" s="1">
        <v>266</v>
      </c>
      <c r="D33" s="2">
        <v>42668</v>
      </c>
      <c r="E33" s="1" t="s">
        <v>101</v>
      </c>
      <c r="F33" s="1" t="s">
        <v>20</v>
      </c>
      <c r="G33" s="7" t="s">
        <v>102</v>
      </c>
      <c r="H33" s="1" t="s">
        <v>14</v>
      </c>
      <c r="I33" s="11">
        <v>42668</v>
      </c>
      <c r="J33" s="8">
        <v>42681</v>
      </c>
      <c r="K33" s="14">
        <v>8</v>
      </c>
      <c r="L33" s="10">
        <v>9</v>
      </c>
      <c r="M33" s="1" t="s">
        <v>13</v>
      </c>
      <c r="N33" s="1" t="s">
        <v>17</v>
      </c>
      <c r="O33" s="2"/>
      <c r="P33" s="4"/>
      <c r="Q33" s="78">
        <v>42682</v>
      </c>
      <c r="R33" s="46" t="s">
        <v>48</v>
      </c>
    </row>
    <row r="34" spans="2:18" ht="30" customHeight="1">
      <c r="B34" s="55">
        <v>32</v>
      </c>
      <c r="C34" s="1">
        <v>267</v>
      </c>
      <c r="D34" s="2">
        <v>42676</v>
      </c>
      <c r="E34" s="1" t="s">
        <v>106</v>
      </c>
      <c r="F34" s="1" t="s">
        <v>107</v>
      </c>
      <c r="G34" s="1" t="s">
        <v>108</v>
      </c>
      <c r="H34" s="1" t="s">
        <v>109</v>
      </c>
      <c r="I34" s="11">
        <v>42677</v>
      </c>
      <c r="J34" s="8">
        <v>42683</v>
      </c>
      <c r="K34" s="14">
        <v>1</v>
      </c>
      <c r="L34" s="10">
        <v>5</v>
      </c>
      <c r="M34" s="1" t="s">
        <v>13</v>
      </c>
      <c r="N34" s="1" t="s">
        <v>17</v>
      </c>
      <c r="O34" s="2"/>
      <c r="P34" s="4"/>
      <c r="Q34" s="53">
        <v>42683</v>
      </c>
      <c r="R34" s="71" t="s">
        <v>48</v>
      </c>
    </row>
    <row r="35" spans="2:18" ht="46.5" customHeight="1">
      <c r="B35" s="55">
        <v>33</v>
      </c>
      <c r="C35" s="1">
        <v>268</v>
      </c>
      <c r="D35" s="2">
        <v>42696</v>
      </c>
      <c r="E35" s="1" t="s">
        <v>110</v>
      </c>
      <c r="F35" s="1" t="s">
        <v>20</v>
      </c>
      <c r="G35" s="1" t="s">
        <v>111</v>
      </c>
      <c r="H35" s="1" t="s">
        <v>109</v>
      </c>
      <c r="I35" s="11">
        <v>42703</v>
      </c>
      <c r="J35" s="8">
        <v>42709</v>
      </c>
      <c r="K35" s="14">
        <v>5</v>
      </c>
      <c r="L35" s="10">
        <v>9</v>
      </c>
      <c r="M35" s="1" t="s">
        <v>13</v>
      </c>
      <c r="N35" s="1" t="s">
        <v>112</v>
      </c>
      <c r="O35" s="2"/>
      <c r="P35" s="4"/>
      <c r="Q35" s="53">
        <v>42709</v>
      </c>
      <c r="R35" s="71" t="s">
        <v>48</v>
      </c>
    </row>
    <row r="36" spans="2:18" ht="15" customHeight="1">
      <c r="B36" s="55">
        <v>34</v>
      </c>
      <c r="C36" s="1"/>
      <c r="D36" s="2"/>
      <c r="E36" s="1"/>
      <c r="F36" s="1"/>
      <c r="G36" s="1"/>
      <c r="H36" s="1"/>
      <c r="I36" s="11"/>
      <c r="J36" s="8"/>
      <c r="K36" s="14">
        <f t="shared" si="2"/>
        <v>0</v>
      </c>
      <c r="L36" s="10">
        <f t="shared" si="3"/>
        <v>0</v>
      </c>
      <c r="M36" s="1"/>
      <c r="N36" s="1"/>
      <c r="O36" s="2"/>
      <c r="P36" s="4"/>
      <c r="Q36" s="47"/>
      <c r="R36" s="71"/>
    </row>
    <row r="37" spans="2:18" ht="15" customHeight="1">
      <c r="B37" s="55">
        <v>35</v>
      </c>
      <c r="C37" s="1"/>
      <c r="D37" s="2"/>
      <c r="E37" s="1"/>
      <c r="F37" s="1"/>
      <c r="G37" s="1"/>
      <c r="H37" s="1"/>
      <c r="I37" s="11"/>
      <c r="J37" s="8"/>
      <c r="K37" s="14">
        <f t="shared" si="2"/>
        <v>0</v>
      </c>
      <c r="L37" s="10">
        <f t="shared" si="3"/>
        <v>0</v>
      </c>
      <c r="M37" s="1"/>
      <c r="N37" s="1"/>
      <c r="O37" s="2"/>
      <c r="P37" s="4"/>
      <c r="Q37" s="47"/>
      <c r="R37" s="71"/>
    </row>
    <row r="38" spans="2:18" ht="15" customHeight="1">
      <c r="B38" s="55">
        <v>36</v>
      </c>
      <c r="C38" s="1"/>
      <c r="D38" s="2"/>
      <c r="E38" s="1"/>
      <c r="F38" s="1"/>
      <c r="G38" s="1"/>
      <c r="H38" s="1"/>
      <c r="I38" s="11"/>
      <c r="J38" s="8"/>
      <c r="K38" s="14">
        <f t="shared" si="2"/>
        <v>0</v>
      </c>
      <c r="L38" s="10">
        <f t="shared" si="3"/>
        <v>0</v>
      </c>
      <c r="M38" s="1"/>
      <c r="N38" s="1"/>
      <c r="O38" s="2"/>
      <c r="P38" s="4"/>
      <c r="Q38" s="47"/>
      <c r="R38" s="71"/>
    </row>
    <row r="39" spans="2:18" ht="15" customHeight="1">
      <c r="B39" s="55">
        <v>37</v>
      </c>
      <c r="C39" s="1"/>
      <c r="D39" s="2"/>
      <c r="E39" s="1"/>
      <c r="F39" s="1"/>
      <c r="G39" s="1"/>
      <c r="H39" s="1"/>
      <c r="I39" s="11"/>
      <c r="J39" s="8"/>
      <c r="K39" s="14">
        <f t="shared" si="2"/>
        <v>0</v>
      </c>
      <c r="L39" s="10">
        <f t="shared" si="3"/>
        <v>0</v>
      </c>
      <c r="M39" s="1"/>
      <c r="N39" s="1"/>
      <c r="O39" s="2"/>
      <c r="P39" s="4"/>
      <c r="Q39" s="47"/>
      <c r="R39" s="71"/>
    </row>
    <row r="40" spans="2:18" ht="15" customHeight="1">
      <c r="B40" s="55">
        <v>38</v>
      </c>
      <c r="C40" s="1"/>
      <c r="D40" s="2"/>
      <c r="E40" s="1"/>
      <c r="F40" s="1"/>
      <c r="G40" s="1"/>
      <c r="H40" s="1"/>
      <c r="I40" s="11"/>
      <c r="J40" s="8"/>
      <c r="K40" s="14">
        <f t="shared" si="2"/>
        <v>0</v>
      </c>
      <c r="L40" s="10">
        <f t="shared" si="3"/>
        <v>0</v>
      </c>
      <c r="M40" s="1"/>
      <c r="N40" s="1"/>
      <c r="O40" s="2"/>
      <c r="P40" s="4"/>
      <c r="Q40" s="47"/>
      <c r="R40" s="71"/>
    </row>
    <row r="41" spans="2:18" ht="15" customHeight="1">
      <c r="B41" s="55">
        <v>39</v>
      </c>
      <c r="C41" s="1"/>
      <c r="D41" s="2"/>
      <c r="E41" s="1"/>
      <c r="F41" s="1"/>
      <c r="G41" s="1"/>
      <c r="H41" s="1"/>
      <c r="I41" s="11"/>
      <c r="J41" s="8"/>
      <c r="K41" s="14">
        <f t="shared" si="2"/>
        <v>0</v>
      </c>
      <c r="L41" s="10">
        <f t="shared" si="3"/>
        <v>0</v>
      </c>
      <c r="M41" s="1"/>
      <c r="N41" s="1"/>
      <c r="O41" s="2"/>
      <c r="P41" s="4"/>
      <c r="Q41" s="47"/>
      <c r="R41" s="71"/>
    </row>
    <row r="42" spans="2:18" ht="15" customHeight="1">
      <c r="B42" s="55">
        <v>40</v>
      </c>
      <c r="C42" s="1"/>
      <c r="D42" s="2"/>
      <c r="E42" s="1"/>
      <c r="F42" s="1"/>
      <c r="G42" s="1"/>
      <c r="H42" s="1"/>
      <c r="I42" s="11"/>
      <c r="J42" s="8"/>
      <c r="K42" s="14">
        <f t="shared" si="2"/>
        <v>0</v>
      </c>
      <c r="L42" s="10">
        <f t="shared" si="3"/>
        <v>0</v>
      </c>
      <c r="M42" s="1"/>
      <c r="N42" s="1"/>
      <c r="O42" s="2"/>
      <c r="P42" s="4"/>
      <c r="Q42" s="47"/>
      <c r="R42" s="71"/>
    </row>
    <row r="43" spans="2:18" ht="15" customHeight="1" thickBot="1">
      <c r="B43" s="55">
        <v>41</v>
      </c>
      <c r="C43" s="18"/>
      <c r="D43" s="19"/>
      <c r="E43" s="18"/>
      <c r="F43" s="18"/>
      <c r="G43" s="18"/>
      <c r="H43" s="58"/>
      <c r="I43" s="21"/>
      <c r="J43" s="22"/>
      <c r="K43" s="61">
        <f t="shared" si="2"/>
        <v>0</v>
      </c>
      <c r="L43" s="20">
        <f t="shared" si="3"/>
        <v>0</v>
      </c>
      <c r="M43" s="18"/>
      <c r="N43" s="58"/>
      <c r="O43" s="19"/>
      <c r="P43" s="62"/>
      <c r="Q43" s="69"/>
      <c r="R43" s="72"/>
    </row>
    <row r="44" spans="5:18" ht="15" customHeight="1">
      <c r="E44" s="63" t="s">
        <v>74</v>
      </c>
      <c r="F44" s="65">
        <f>COUNTIF(F3:F43,"m")</f>
        <v>23</v>
      </c>
      <c r="G44" s="67" t="s">
        <v>33</v>
      </c>
      <c r="H44" s="65">
        <f>COUNTIF(H3:H43,"verbal")</f>
        <v>2</v>
      </c>
      <c r="M44" s="67" t="s">
        <v>86</v>
      </c>
      <c r="N44" s="65">
        <f>COUNTIF($N$3:$N$43,"SI")</f>
        <v>3</v>
      </c>
      <c r="Q44" s="70" t="s">
        <v>48</v>
      </c>
      <c r="R44" s="73">
        <v>25</v>
      </c>
    </row>
    <row r="45" spans="5:18" ht="15" customHeight="1" thickBot="1">
      <c r="E45" s="64" t="s">
        <v>75</v>
      </c>
      <c r="F45" s="66">
        <f>COUNTIF(F4:F44,"h")</f>
        <v>9</v>
      </c>
      <c r="G45" s="67" t="s">
        <v>85</v>
      </c>
      <c r="H45" s="52">
        <f>COUNTIF(H3:H43,"telefonica")</f>
        <v>0</v>
      </c>
      <c r="M45" s="67" t="s">
        <v>87</v>
      </c>
      <c r="N45" s="66">
        <f>COUNTIF($N$3:$N$43,"NO")</f>
        <v>28</v>
      </c>
      <c r="Q45" s="47" t="s">
        <v>50</v>
      </c>
      <c r="R45" s="48">
        <v>1</v>
      </c>
    </row>
    <row r="46" spans="7:18" ht="15" customHeight="1" thickBot="1">
      <c r="G46" s="67" t="s">
        <v>14</v>
      </c>
      <c r="H46" s="52">
        <f>COUNTIF(H3:H43,"electronica")</f>
        <v>26</v>
      </c>
      <c r="Q46" s="49" t="s">
        <v>88</v>
      </c>
      <c r="R46" s="50">
        <v>1</v>
      </c>
    </row>
    <row r="47" spans="7:8" ht="15" customHeight="1">
      <c r="G47" s="67" t="s">
        <v>12</v>
      </c>
      <c r="H47" s="52">
        <f>COUNTIF($H$3:$H$43,"escrita")</f>
        <v>2</v>
      </c>
    </row>
    <row r="48" spans="7:8" ht="15" customHeight="1" thickBot="1">
      <c r="G48" s="68" t="s">
        <v>22</v>
      </c>
      <c r="H48" s="66">
        <f>COUNTIF($H$3:$H$43,"Personal")</f>
        <v>1</v>
      </c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</sheetData>
  <sheetProtection/>
  <mergeCells count="3">
    <mergeCell ref="Q7:R7"/>
    <mergeCell ref="B1:R1"/>
    <mergeCell ref="Q30:R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14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82"/>
  <sheetViews>
    <sheetView zoomScale="98" zoomScaleNormal="98" zoomScalePageLayoutView="0" workbookViewId="0" topLeftCell="A1">
      <pane ySplit="1" topLeftCell="A29" activePane="bottomLeft" state="frozen"/>
      <selection pane="topLeft" activeCell="A1" sqref="A1"/>
      <selection pane="bottomLeft" activeCell="F39" sqref="F39"/>
    </sheetView>
  </sheetViews>
  <sheetFormatPr defaultColWidth="11.421875" defaultRowHeight="15"/>
  <cols>
    <col min="1" max="1" width="5.7109375" style="0" customWidth="1"/>
    <col min="2" max="2" width="13.140625" style="0" customWidth="1"/>
    <col min="3" max="3" width="12.57421875" style="0" customWidth="1"/>
    <col min="4" max="4" width="25.421875" style="0" customWidth="1"/>
    <col min="5" max="5" width="6.7109375" style="0" customWidth="1"/>
    <col min="6" max="6" width="45.28125" style="0" customWidth="1"/>
    <col min="7" max="7" width="16.28125" style="0" customWidth="1"/>
    <col min="8" max="8" width="14.421875" style="106" customWidth="1"/>
    <col min="9" max="9" width="16.140625" style="106" customWidth="1"/>
    <col min="10" max="10" width="13.57421875" style="113" customWidth="1"/>
    <col min="11" max="11" width="16.421875" style="106" customWidth="1"/>
    <col min="12" max="12" width="24.00390625" style="0" customWidth="1"/>
    <col min="14" max="14" width="11.57421875" style="0" bestFit="1" customWidth="1"/>
    <col min="16" max="16" width="11.421875" style="51" customWidth="1"/>
    <col min="17" max="17" width="17.57421875" style="51" customWidth="1"/>
    <col min="18" max="18" width="14.57421875" style="0" customWidth="1"/>
  </cols>
  <sheetData>
    <row r="1" spans="1:18" ht="33" customHeight="1" thickBot="1">
      <c r="A1" s="206" t="s">
        <v>116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</row>
    <row r="2" spans="1:18" s="16" customFormat="1" ht="99.75" customHeight="1">
      <c r="A2" s="87" t="s">
        <v>0</v>
      </c>
      <c r="B2" s="88" t="s">
        <v>8</v>
      </c>
      <c r="C2" s="88" t="s">
        <v>1</v>
      </c>
      <c r="D2" s="88" t="s">
        <v>3</v>
      </c>
      <c r="E2" s="88" t="s">
        <v>18</v>
      </c>
      <c r="F2" s="88" t="s">
        <v>2</v>
      </c>
      <c r="G2" s="88" t="s">
        <v>4</v>
      </c>
      <c r="H2" s="108" t="s">
        <v>7</v>
      </c>
      <c r="I2" s="109" t="s">
        <v>6</v>
      </c>
      <c r="J2" s="110" t="s">
        <v>16</v>
      </c>
      <c r="K2" s="109" t="s">
        <v>15</v>
      </c>
      <c r="L2" s="89" t="s">
        <v>5</v>
      </c>
      <c r="M2" s="89" t="s">
        <v>10</v>
      </c>
      <c r="N2" s="90" t="s">
        <v>9</v>
      </c>
      <c r="O2" s="91" t="s">
        <v>11</v>
      </c>
      <c r="P2" s="92" t="s">
        <v>46</v>
      </c>
      <c r="Q2" s="94" t="s">
        <v>47</v>
      </c>
      <c r="R2" s="95" t="s">
        <v>105</v>
      </c>
    </row>
    <row r="3" spans="1:18" s="106" customFormat="1" ht="40.5" customHeight="1">
      <c r="A3" s="6">
        <v>1</v>
      </c>
      <c r="B3" s="6">
        <v>269</v>
      </c>
      <c r="C3" s="101">
        <v>42739</v>
      </c>
      <c r="D3" s="6" t="s">
        <v>114</v>
      </c>
      <c r="E3" s="6" t="s">
        <v>20</v>
      </c>
      <c r="F3" s="6" t="s">
        <v>115</v>
      </c>
      <c r="G3" s="6" t="s">
        <v>12</v>
      </c>
      <c r="H3" s="101">
        <v>42746</v>
      </c>
      <c r="I3" s="101">
        <v>42753</v>
      </c>
      <c r="J3" s="102">
        <v>6</v>
      </c>
      <c r="K3" s="6">
        <v>10</v>
      </c>
      <c r="L3" s="6" t="s">
        <v>13</v>
      </c>
      <c r="M3" s="6" t="s">
        <v>112</v>
      </c>
      <c r="N3" s="101"/>
      <c r="O3" s="6"/>
      <c r="P3" s="103">
        <v>42753</v>
      </c>
      <c r="Q3" s="104" t="s">
        <v>119</v>
      </c>
      <c r="R3" s="105"/>
    </row>
    <row r="4" spans="1:18" s="106" customFormat="1" ht="117.75" customHeight="1">
      <c r="A4" s="6">
        <v>2</v>
      </c>
      <c r="B4" s="6">
        <v>270</v>
      </c>
      <c r="C4" s="101">
        <v>42760</v>
      </c>
      <c r="D4" s="6" t="s">
        <v>117</v>
      </c>
      <c r="E4" s="6" t="s">
        <v>20</v>
      </c>
      <c r="F4" s="6" t="s">
        <v>118</v>
      </c>
      <c r="G4" s="6" t="s">
        <v>12</v>
      </c>
      <c r="H4" s="101">
        <v>42773</v>
      </c>
      <c r="I4" s="101">
        <v>42774</v>
      </c>
      <c r="J4" s="102">
        <v>8</v>
      </c>
      <c r="K4" s="6">
        <v>10</v>
      </c>
      <c r="L4" s="6" t="s">
        <v>13</v>
      </c>
      <c r="M4" s="6" t="s">
        <v>17</v>
      </c>
      <c r="N4" s="101"/>
      <c r="O4" s="6"/>
      <c r="P4" s="103">
        <v>42776</v>
      </c>
      <c r="Q4" s="107" t="s">
        <v>119</v>
      </c>
      <c r="R4" s="105"/>
    </row>
    <row r="5" spans="1:18" s="106" customFormat="1" ht="90">
      <c r="A5" s="6">
        <v>3</v>
      </c>
      <c r="B5" s="6">
        <v>271</v>
      </c>
      <c r="C5" s="101">
        <v>42776</v>
      </c>
      <c r="D5" s="6" t="s">
        <v>120</v>
      </c>
      <c r="E5" s="6" t="s">
        <v>20</v>
      </c>
      <c r="F5" s="6" t="s">
        <v>121</v>
      </c>
      <c r="G5" s="6" t="s">
        <v>14</v>
      </c>
      <c r="H5" s="101">
        <v>42787</v>
      </c>
      <c r="I5" s="101">
        <v>42789</v>
      </c>
      <c r="J5" s="102">
        <v>7</v>
      </c>
      <c r="K5" s="6">
        <v>9</v>
      </c>
      <c r="L5" s="6" t="s">
        <v>13</v>
      </c>
      <c r="M5" s="6" t="s">
        <v>17</v>
      </c>
      <c r="N5" s="101"/>
      <c r="O5" s="6"/>
      <c r="P5" s="103">
        <v>42789</v>
      </c>
      <c r="Q5" s="107" t="s">
        <v>122</v>
      </c>
      <c r="R5" s="105"/>
    </row>
    <row r="6" spans="1:18" ht="30">
      <c r="A6" s="1">
        <v>4</v>
      </c>
      <c r="B6" s="1">
        <v>272</v>
      </c>
      <c r="C6" s="2">
        <v>42807</v>
      </c>
      <c r="D6" s="1" t="s">
        <v>123</v>
      </c>
      <c r="E6" s="1" t="s">
        <v>20</v>
      </c>
      <c r="F6" s="1" t="s">
        <v>124</v>
      </c>
      <c r="G6" s="1" t="s">
        <v>14</v>
      </c>
      <c r="H6" s="101">
        <v>42815</v>
      </c>
      <c r="I6" s="101">
        <v>42816</v>
      </c>
      <c r="J6" s="102">
        <v>7</v>
      </c>
      <c r="K6" s="6">
        <v>8</v>
      </c>
      <c r="L6" s="1" t="s">
        <v>13</v>
      </c>
      <c r="M6" s="1" t="s">
        <v>17</v>
      </c>
      <c r="N6" s="2"/>
      <c r="O6" s="1"/>
      <c r="P6" s="84">
        <v>42816</v>
      </c>
      <c r="Q6" s="85" t="s">
        <v>122</v>
      </c>
      <c r="R6" s="23"/>
    </row>
    <row r="7" spans="1:18" ht="15">
      <c r="A7" s="1">
        <v>5</v>
      </c>
      <c r="B7" s="1">
        <v>273</v>
      </c>
      <c r="C7" s="2">
        <v>42815</v>
      </c>
      <c r="D7" s="1" t="s">
        <v>125</v>
      </c>
      <c r="E7" s="1" t="s">
        <v>29</v>
      </c>
      <c r="F7" s="1" t="s">
        <v>126</v>
      </c>
      <c r="G7" s="1" t="s">
        <v>14</v>
      </c>
      <c r="H7" s="101">
        <v>42821</v>
      </c>
      <c r="I7" s="101">
        <v>42821</v>
      </c>
      <c r="J7" s="102">
        <v>5</v>
      </c>
      <c r="K7" s="6">
        <v>5</v>
      </c>
      <c r="L7" s="1" t="s">
        <v>13</v>
      </c>
      <c r="M7" s="1" t="s">
        <v>17</v>
      </c>
      <c r="N7" s="2"/>
      <c r="O7" s="1"/>
      <c r="P7" s="84">
        <v>42821</v>
      </c>
      <c r="Q7" s="85" t="s">
        <v>122</v>
      </c>
      <c r="R7" s="23"/>
    </row>
    <row r="8" spans="1:18" ht="75">
      <c r="A8" s="1">
        <v>6</v>
      </c>
      <c r="B8" s="1">
        <v>274</v>
      </c>
      <c r="C8" s="2">
        <v>42822</v>
      </c>
      <c r="D8" s="1" t="s">
        <v>127</v>
      </c>
      <c r="E8" s="1" t="s">
        <v>29</v>
      </c>
      <c r="F8" s="1" t="s">
        <v>128</v>
      </c>
      <c r="G8" s="1" t="s">
        <v>33</v>
      </c>
      <c r="H8" s="101">
        <v>42835</v>
      </c>
      <c r="I8" s="101">
        <v>42835</v>
      </c>
      <c r="J8" s="102">
        <v>10</v>
      </c>
      <c r="K8" s="6">
        <v>10</v>
      </c>
      <c r="L8" s="1" t="s">
        <v>13</v>
      </c>
      <c r="M8" s="1" t="s">
        <v>17</v>
      </c>
      <c r="N8" s="2"/>
      <c r="O8" s="1"/>
      <c r="P8" s="84">
        <v>42835</v>
      </c>
      <c r="Q8" s="85" t="s">
        <v>122</v>
      </c>
      <c r="R8" s="23"/>
    </row>
    <row r="9" spans="1:18" ht="75">
      <c r="A9" s="1">
        <v>7</v>
      </c>
      <c r="B9" s="1">
        <v>275</v>
      </c>
      <c r="C9" s="2">
        <v>42823</v>
      </c>
      <c r="D9" s="1" t="s">
        <v>129</v>
      </c>
      <c r="E9" s="1" t="s">
        <v>29</v>
      </c>
      <c r="F9" s="1" t="s">
        <v>130</v>
      </c>
      <c r="G9" s="1" t="s">
        <v>33</v>
      </c>
      <c r="H9" s="101">
        <v>42835</v>
      </c>
      <c r="I9" s="101" t="s">
        <v>131</v>
      </c>
      <c r="J9" s="102">
        <v>9</v>
      </c>
      <c r="K9" s="6">
        <v>9</v>
      </c>
      <c r="L9" s="1" t="s">
        <v>13</v>
      </c>
      <c r="M9" s="1" t="s">
        <v>17</v>
      </c>
      <c r="N9" s="2"/>
      <c r="O9" s="1"/>
      <c r="P9" s="84">
        <v>42835</v>
      </c>
      <c r="Q9" s="93" t="s">
        <v>132</v>
      </c>
      <c r="R9" s="23"/>
    </row>
    <row r="10" spans="1:18" ht="30">
      <c r="A10" s="1">
        <v>8</v>
      </c>
      <c r="B10" s="1">
        <v>276</v>
      </c>
      <c r="C10" s="2">
        <v>42824</v>
      </c>
      <c r="D10" s="1" t="s">
        <v>133</v>
      </c>
      <c r="E10" s="1" t="s">
        <v>29</v>
      </c>
      <c r="F10" s="1" t="s">
        <v>134</v>
      </c>
      <c r="G10" s="1" t="s">
        <v>14</v>
      </c>
      <c r="H10" s="101">
        <v>42828</v>
      </c>
      <c r="I10" s="101">
        <v>42828</v>
      </c>
      <c r="J10" s="102">
        <v>2</v>
      </c>
      <c r="K10" s="6">
        <v>2</v>
      </c>
      <c r="L10" s="1" t="s">
        <v>13</v>
      </c>
      <c r="M10" s="1" t="s">
        <v>17</v>
      </c>
      <c r="N10" s="2"/>
      <c r="O10" s="1"/>
      <c r="P10" s="84">
        <v>42828</v>
      </c>
      <c r="Q10" s="93" t="s">
        <v>135</v>
      </c>
      <c r="R10" s="23"/>
    </row>
    <row r="11" spans="1:18" ht="45">
      <c r="A11" s="1">
        <v>9</v>
      </c>
      <c r="B11" s="1">
        <v>277</v>
      </c>
      <c r="C11" s="2">
        <v>42825</v>
      </c>
      <c r="D11" s="1" t="s">
        <v>136</v>
      </c>
      <c r="E11" s="1" t="s">
        <v>20</v>
      </c>
      <c r="F11" s="1" t="s">
        <v>137</v>
      </c>
      <c r="G11" s="1" t="s">
        <v>14</v>
      </c>
      <c r="H11" s="101">
        <v>42830</v>
      </c>
      <c r="I11" s="101">
        <v>42830</v>
      </c>
      <c r="J11" s="102">
        <v>4</v>
      </c>
      <c r="K11" s="6">
        <v>4</v>
      </c>
      <c r="L11" s="1" t="s">
        <v>13</v>
      </c>
      <c r="M11" s="1" t="s">
        <v>17</v>
      </c>
      <c r="N11" s="2"/>
      <c r="O11" s="1"/>
      <c r="P11" s="84">
        <v>42830</v>
      </c>
      <c r="Q11" s="85" t="s">
        <v>122</v>
      </c>
      <c r="R11" s="23"/>
    </row>
    <row r="12" spans="1:18" ht="45">
      <c r="A12" s="1">
        <v>10</v>
      </c>
      <c r="B12" s="1">
        <v>278</v>
      </c>
      <c r="C12" s="2">
        <v>42825</v>
      </c>
      <c r="D12" s="1" t="s">
        <v>144</v>
      </c>
      <c r="E12" s="1" t="s">
        <v>20</v>
      </c>
      <c r="F12" s="1" t="s">
        <v>145</v>
      </c>
      <c r="G12" s="1" t="s">
        <v>14</v>
      </c>
      <c r="H12" s="101">
        <v>42831</v>
      </c>
      <c r="I12" s="101">
        <v>42831</v>
      </c>
      <c r="J12" s="102">
        <v>5</v>
      </c>
      <c r="K12" s="6">
        <v>5</v>
      </c>
      <c r="L12" s="1" t="s">
        <v>13</v>
      </c>
      <c r="M12" s="1" t="s">
        <v>17</v>
      </c>
      <c r="N12" s="2"/>
      <c r="O12" s="1"/>
      <c r="P12" s="84">
        <v>42831</v>
      </c>
      <c r="Q12" s="85" t="s">
        <v>146</v>
      </c>
      <c r="R12" s="23"/>
    </row>
    <row r="13" spans="1:18" ht="30">
      <c r="A13" s="1">
        <v>11</v>
      </c>
      <c r="B13" s="1">
        <v>279</v>
      </c>
      <c r="C13" s="2">
        <v>42825</v>
      </c>
      <c r="D13" s="1" t="s">
        <v>147</v>
      </c>
      <c r="E13" s="1" t="s">
        <v>20</v>
      </c>
      <c r="F13" s="1" t="s">
        <v>148</v>
      </c>
      <c r="G13" s="1" t="s">
        <v>14</v>
      </c>
      <c r="H13" s="101">
        <v>42829</v>
      </c>
      <c r="I13" s="101">
        <v>42830</v>
      </c>
      <c r="J13" s="102">
        <v>3</v>
      </c>
      <c r="K13" s="6">
        <v>4</v>
      </c>
      <c r="L13" s="1" t="s">
        <v>13</v>
      </c>
      <c r="M13" s="1" t="s">
        <v>17</v>
      </c>
      <c r="N13" s="2"/>
      <c r="O13" s="1"/>
      <c r="P13" s="84">
        <v>42830</v>
      </c>
      <c r="Q13" s="85" t="s">
        <v>119</v>
      </c>
      <c r="R13" s="23"/>
    </row>
    <row r="14" spans="1:18" ht="30">
      <c r="A14" s="1">
        <v>12</v>
      </c>
      <c r="B14" s="1">
        <v>280</v>
      </c>
      <c r="C14" s="2">
        <v>42828</v>
      </c>
      <c r="D14" s="1" t="s">
        <v>147</v>
      </c>
      <c r="E14" s="1" t="s">
        <v>20</v>
      </c>
      <c r="F14" s="1" t="s">
        <v>148</v>
      </c>
      <c r="G14" s="1" t="s">
        <v>14</v>
      </c>
      <c r="H14" s="101">
        <v>42829</v>
      </c>
      <c r="I14" s="101">
        <v>42830</v>
      </c>
      <c r="J14" s="102">
        <v>2</v>
      </c>
      <c r="K14" s="6">
        <v>3</v>
      </c>
      <c r="L14" s="1" t="s">
        <v>13</v>
      </c>
      <c r="M14" s="1" t="s">
        <v>17</v>
      </c>
      <c r="N14" s="2"/>
      <c r="O14" s="1"/>
      <c r="P14" s="84">
        <v>42830</v>
      </c>
      <c r="Q14" s="85" t="s">
        <v>119</v>
      </c>
      <c r="R14" s="23"/>
    </row>
    <row r="15" spans="1:18" ht="15">
      <c r="A15" s="1">
        <v>13</v>
      </c>
      <c r="B15" s="1">
        <v>281</v>
      </c>
      <c r="C15" s="2">
        <v>42835</v>
      </c>
      <c r="D15" s="1" t="s">
        <v>163</v>
      </c>
      <c r="E15" s="1" t="s">
        <v>29</v>
      </c>
      <c r="F15" s="1" t="s">
        <v>164</v>
      </c>
      <c r="G15" s="1" t="s">
        <v>33</v>
      </c>
      <c r="H15" s="101">
        <v>42846</v>
      </c>
      <c r="I15" s="101">
        <v>42846</v>
      </c>
      <c r="J15" s="102">
        <v>10</v>
      </c>
      <c r="K15" s="6">
        <v>10</v>
      </c>
      <c r="L15" s="1" t="s">
        <v>13</v>
      </c>
      <c r="M15" s="1" t="s">
        <v>17</v>
      </c>
      <c r="N15" s="2"/>
      <c r="O15" s="1"/>
      <c r="P15" s="84">
        <v>42846</v>
      </c>
      <c r="Q15" s="85" t="s">
        <v>122</v>
      </c>
      <c r="R15" s="23"/>
    </row>
    <row r="16" spans="1:18" ht="30">
      <c r="A16" s="1">
        <v>14</v>
      </c>
      <c r="B16" s="1">
        <v>282</v>
      </c>
      <c r="C16" s="2">
        <v>42844</v>
      </c>
      <c r="D16" s="1" t="s">
        <v>200</v>
      </c>
      <c r="E16" s="1" t="s">
        <v>20</v>
      </c>
      <c r="F16" s="1" t="s">
        <v>201</v>
      </c>
      <c r="G16" s="1" t="s">
        <v>50</v>
      </c>
      <c r="H16" s="101">
        <v>42853</v>
      </c>
      <c r="I16" s="101">
        <v>42853</v>
      </c>
      <c r="J16" s="102">
        <v>8</v>
      </c>
      <c r="K16" s="6">
        <v>8</v>
      </c>
      <c r="L16" s="1" t="s">
        <v>13</v>
      </c>
      <c r="M16" s="1" t="s">
        <v>17</v>
      </c>
      <c r="N16" s="2"/>
      <c r="O16" s="1"/>
      <c r="P16" s="84">
        <v>42853</v>
      </c>
      <c r="Q16" s="85" t="s">
        <v>122</v>
      </c>
      <c r="R16" s="23"/>
    </row>
    <row r="17" spans="1:18" ht="30">
      <c r="A17" s="1">
        <v>15</v>
      </c>
      <c r="B17" s="1">
        <v>283</v>
      </c>
      <c r="C17" s="2">
        <v>42851</v>
      </c>
      <c r="D17" s="1" t="s">
        <v>161</v>
      </c>
      <c r="E17" s="1" t="s">
        <v>20</v>
      </c>
      <c r="F17" s="1" t="s">
        <v>162</v>
      </c>
      <c r="G17" s="1" t="s">
        <v>14</v>
      </c>
      <c r="H17" s="101">
        <v>42860</v>
      </c>
      <c r="I17" s="101">
        <v>42860</v>
      </c>
      <c r="J17" s="102">
        <v>8</v>
      </c>
      <c r="K17" s="6">
        <v>8</v>
      </c>
      <c r="L17" s="1" t="s">
        <v>13</v>
      </c>
      <c r="M17" s="1" t="s">
        <v>17</v>
      </c>
      <c r="N17" s="2"/>
      <c r="O17" s="1"/>
      <c r="P17" s="84">
        <v>42860</v>
      </c>
      <c r="Q17" s="85" t="s">
        <v>122</v>
      </c>
      <c r="R17" s="23"/>
    </row>
    <row r="18" spans="1:18" ht="30">
      <c r="A18" s="1">
        <v>16</v>
      </c>
      <c r="B18" s="1">
        <v>284</v>
      </c>
      <c r="C18" s="2">
        <v>42857</v>
      </c>
      <c r="D18" s="1" t="s">
        <v>159</v>
      </c>
      <c r="E18" s="1" t="s">
        <v>20</v>
      </c>
      <c r="F18" s="1" t="s">
        <v>160</v>
      </c>
      <c r="G18" s="1" t="s">
        <v>33</v>
      </c>
      <c r="H18" s="101">
        <v>42864</v>
      </c>
      <c r="I18" s="101">
        <v>42864</v>
      </c>
      <c r="J18" s="102">
        <v>6</v>
      </c>
      <c r="K18" s="6">
        <v>6</v>
      </c>
      <c r="L18" s="1" t="s">
        <v>13</v>
      </c>
      <c r="M18" s="1" t="s">
        <v>17</v>
      </c>
      <c r="N18" s="2"/>
      <c r="O18" s="1"/>
      <c r="P18" s="84">
        <v>42864</v>
      </c>
      <c r="Q18" s="85" t="s">
        <v>122</v>
      </c>
      <c r="R18" s="23"/>
    </row>
    <row r="19" spans="1:18" ht="30">
      <c r="A19" s="1">
        <v>17</v>
      </c>
      <c r="B19" s="1">
        <v>285</v>
      </c>
      <c r="C19" s="2">
        <v>42857</v>
      </c>
      <c r="D19" s="1" t="s">
        <v>157</v>
      </c>
      <c r="E19" s="1" t="s">
        <v>20</v>
      </c>
      <c r="F19" s="1" t="s">
        <v>158</v>
      </c>
      <c r="G19" s="1" t="s">
        <v>14</v>
      </c>
      <c r="H19" s="101">
        <v>42864</v>
      </c>
      <c r="I19" s="101">
        <v>42864</v>
      </c>
      <c r="J19" s="102">
        <v>6</v>
      </c>
      <c r="K19" s="6">
        <v>6</v>
      </c>
      <c r="L19" s="1" t="s">
        <v>13</v>
      </c>
      <c r="M19" s="1" t="s">
        <v>17</v>
      </c>
      <c r="N19" s="2"/>
      <c r="O19" s="1"/>
      <c r="P19" s="84">
        <v>42864</v>
      </c>
      <c r="Q19" s="85" t="s">
        <v>122</v>
      </c>
      <c r="R19" s="23"/>
    </row>
    <row r="20" spans="1:18" ht="23.25" customHeight="1">
      <c r="A20" s="1">
        <v>18</v>
      </c>
      <c r="B20" s="1">
        <v>286</v>
      </c>
      <c r="C20" s="2">
        <v>42863</v>
      </c>
      <c r="D20" s="1" t="s">
        <v>155</v>
      </c>
      <c r="E20" s="1" t="s">
        <v>20</v>
      </c>
      <c r="F20" s="1" t="s">
        <v>156</v>
      </c>
      <c r="G20" s="1" t="s">
        <v>14</v>
      </c>
      <c r="H20" s="101">
        <v>42871</v>
      </c>
      <c r="I20" s="101">
        <v>42874</v>
      </c>
      <c r="J20" s="102">
        <v>7</v>
      </c>
      <c r="K20" s="6">
        <v>10</v>
      </c>
      <c r="L20" s="1" t="s">
        <v>13</v>
      </c>
      <c r="M20" s="1" t="s">
        <v>17</v>
      </c>
      <c r="N20" s="2"/>
      <c r="O20" s="1"/>
      <c r="P20" s="84">
        <v>42874</v>
      </c>
      <c r="Q20" s="85" t="s">
        <v>122</v>
      </c>
      <c r="R20" s="23"/>
    </row>
    <row r="21" spans="1:18" ht="30">
      <c r="A21" s="1">
        <v>19</v>
      </c>
      <c r="B21" s="1">
        <v>287</v>
      </c>
      <c r="C21" s="2">
        <v>42892</v>
      </c>
      <c r="D21" s="1" t="s">
        <v>153</v>
      </c>
      <c r="E21" s="1" t="s">
        <v>29</v>
      </c>
      <c r="F21" s="1" t="s">
        <v>154</v>
      </c>
      <c r="G21" s="1" t="s">
        <v>14</v>
      </c>
      <c r="H21" s="101">
        <v>42900</v>
      </c>
      <c r="I21" s="101">
        <v>42900</v>
      </c>
      <c r="J21" s="102">
        <v>7</v>
      </c>
      <c r="K21" s="6">
        <v>7</v>
      </c>
      <c r="L21" s="1" t="s">
        <v>13</v>
      </c>
      <c r="M21" s="1" t="s">
        <v>17</v>
      </c>
      <c r="N21" s="2"/>
      <c r="O21" s="1"/>
      <c r="P21" s="84">
        <v>42900</v>
      </c>
      <c r="Q21" s="85" t="s">
        <v>152</v>
      </c>
      <c r="R21" s="23"/>
    </row>
    <row r="22" spans="1:18" ht="30.75" customHeight="1">
      <c r="A22" s="1">
        <v>20</v>
      </c>
      <c r="B22" s="1">
        <v>288</v>
      </c>
      <c r="C22" s="2">
        <v>42912</v>
      </c>
      <c r="D22" s="1" t="s">
        <v>149</v>
      </c>
      <c r="E22" s="1" t="s">
        <v>20</v>
      </c>
      <c r="F22" s="1" t="s">
        <v>150</v>
      </c>
      <c r="G22" s="1" t="s">
        <v>122</v>
      </c>
      <c r="H22" s="101">
        <v>42937</v>
      </c>
      <c r="I22" s="101">
        <v>42937</v>
      </c>
      <c r="J22" s="102">
        <v>19</v>
      </c>
      <c r="K22" s="6">
        <v>19</v>
      </c>
      <c r="L22" s="1" t="s">
        <v>13</v>
      </c>
      <c r="M22" s="1" t="s">
        <v>151</v>
      </c>
      <c r="N22" s="2">
        <v>42922</v>
      </c>
      <c r="O22" s="1" t="s">
        <v>17</v>
      </c>
      <c r="P22" s="84">
        <v>42937</v>
      </c>
      <c r="Q22" s="85" t="s">
        <v>152</v>
      </c>
      <c r="R22" s="23"/>
    </row>
    <row r="23" spans="1:18" ht="48.75" customHeight="1">
      <c r="A23" s="1">
        <v>21</v>
      </c>
      <c r="B23" s="1">
        <v>289</v>
      </c>
      <c r="C23" s="2">
        <v>42930</v>
      </c>
      <c r="D23" s="1" t="s">
        <v>165</v>
      </c>
      <c r="E23" s="1" t="s">
        <v>20</v>
      </c>
      <c r="F23" s="1" t="s">
        <v>166</v>
      </c>
      <c r="G23" s="1" t="s">
        <v>33</v>
      </c>
      <c r="H23" s="101">
        <v>42937</v>
      </c>
      <c r="I23" s="101">
        <v>42937</v>
      </c>
      <c r="J23" s="102">
        <v>6</v>
      </c>
      <c r="K23" s="6">
        <v>6</v>
      </c>
      <c r="L23" s="1" t="s">
        <v>13</v>
      </c>
      <c r="M23" s="1" t="s">
        <v>17</v>
      </c>
      <c r="N23" s="2"/>
      <c r="O23" s="1"/>
      <c r="P23" s="84">
        <v>42937</v>
      </c>
      <c r="Q23" s="85" t="s">
        <v>122</v>
      </c>
      <c r="R23" s="23"/>
    </row>
    <row r="24" spans="1:18" ht="30">
      <c r="A24" s="1">
        <v>22</v>
      </c>
      <c r="B24" s="1">
        <v>290</v>
      </c>
      <c r="C24" s="2">
        <v>42933</v>
      </c>
      <c r="D24" s="1" t="s">
        <v>167</v>
      </c>
      <c r="E24" s="1" t="s">
        <v>20</v>
      </c>
      <c r="F24" s="1" t="s">
        <v>168</v>
      </c>
      <c r="G24" s="1" t="s">
        <v>33</v>
      </c>
      <c r="H24" s="101">
        <v>42942</v>
      </c>
      <c r="I24" s="101">
        <v>42942</v>
      </c>
      <c r="J24" s="102">
        <v>8</v>
      </c>
      <c r="K24" s="6">
        <v>8</v>
      </c>
      <c r="L24" s="1" t="s">
        <v>169</v>
      </c>
      <c r="M24" s="1" t="s">
        <v>17</v>
      </c>
      <c r="N24" s="2"/>
      <c r="O24" s="1"/>
      <c r="P24" s="84">
        <v>42942</v>
      </c>
      <c r="Q24" s="85" t="s">
        <v>122</v>
      </c>
      <c r="R24" s="23"/>
    </row>
    <row r="25" spans="1:18" ht="21.75" customHeight="1">
      <c r="A25" s="1">
        <v>23</v>
      </c>
      <c r="B25" s="1">
        <v>291</v>
      </c>
      <c r="C25" s="2">
        <v>42933</v>
      </c>
      <c r="D25" s="1" t="s">
        <v>170</v>
      </c>
      <c r="E25" s="1" t="s">
        <v>20</v>
      </c>
      <c r="F25" s="1" t="s">
        <v>171</v>
      </c>
      <c r="G25" s="1" t="s">
        <v>14</v>
      </c>
      <c r="H25" s="101">
        <v>42942</v>
      </c>
      <c r="I25" s="101">
        <v>42942</v>
      </c>
      <c r="J25" s="102">
        <v>8</v>
      </c>
      <c r="K25" s="6">
        <v>8</v>
      </c>
      <c r="L25" s="1" t="s">
        <v>13</v>
      </c>
      <c r="M25" s="1" t="s">
        <v>17</v>
      </c>
      <c r="N25" s="2"/>
      <c r="O25" s="1"/>
      <c r="P25" s="84">
        <v>42942</v>
      </c>
      <c r="Q25" s="85" t="s">
        <v>172</v>
      </c>
      <c r="R25" s="23"/>
    </row>
    <row r="26" spans="1:18" ht="30">
      <c r="A26" s="1">
        <v>24</v>
      </c>
      <c r="B26" s="1">
        <v>292</v>
      </c>
      <c r="C26" s="2">
        <v>42935</v>
      </c>
      <c r="D26" s="1" t="s">
        <v>173</v>
      </c>
      <c r="E26" s="1" t="s">
        <v>29</v>
      </c>
      <c r="F26" s="1" t="s">
        <v>174</v>
      </c>
      <c r="G26" s="1" t="s">
        <v>33</v>
      </c>
      <c r="H26" s="101">
        <v>42947</v>
      </c>
      <c r="I26" s="101">
        <v>42947</v>
      </c>
      <c r="J26" s="102">
        <v>9</v>
      </c>
      <c r="K26" s="6">
        <v>9</v>
      </c>
      <c r="L26" s="1" t="s">
        <v>13</v>
      </c>
      <c r="M26" s="1" t="s">
        <v>17</v>
      </c>
      <c r="N26" s="2"/>
      <c r="O26" s="1"/>
      <c r="P26" s="84">
        <v>42947</v>
      </c>
      <c r="Q26" s="85" t="s">
        <v>122</v>
      </c>
      <c r="R26" s="23"/>
    </row>
    <row r="27" spans="1:18" ht="60">
      <c r="A27" s="1">
        <v>25</v>
      </c>
      <c r="B27" s="1">
        <v>293</v>
      </c>
      <c r="C27" s="2">
        <v>42936</v>
      </c>
      <c r="D27" s="1" t="s">
        <v>153</v>
      </c>
      <c r="E27" s="1" t="s">
        <v>29</v>
      </c>
      <c r="F27" s="1" t="s">
        <v>175</v>
      </c>
      <c r="G27" s="1" t="s">
        <v>14</v>
      </c>
      <c r="H27" s="101">
        <v>42948</v>
      </c>
      <c r="I27" s="101">
        <v>42948</v>
      </c>
      <c r="J27" s="102">
        <v>9</v>
      </c>
      <c r="K27" s="6">
        <v>9</v>
      </c>
      <c r="L27" s="1" t="s">
        <v>176</v>
      </c>
      <c r="M27" s="1" t="s">
        <v>17</v>
      </c>
      <c r="N27" s="2"/>
      <c r="O27" s="1"/>
      <c r="P27" s="84">
        <v>42948</v>
      </c>
      <c r="Q27" s="85" t="s">
        <v>122</v>
      </c>
      <c r="R27" s="23"/>
    </row>
    <row r="28" spans="1:18" ht="45">
      <c r="A28" s="1">
        <v>26</v>
      </c>
      <c r="B28" s="1">
        <v>294</v>
      </c>
      <c r="C28" s="2">
        <v>42941</v>
      </c>
      <c r="D28" s="1" t="s">
        <v>142</v>
      </c>
      <c r="E28" s="1" t="s">
        <v>20</v>
      </c>
      <c r="F28" s="1" t="s">
        <v>143</v>
      </c>
      <c r="G28" s="1" t="s">
        <v>33</v>
      </c>
      <c r="H28" s="101">
        <v>42954</v>
      </c>
      <c r="I28" s="101">
        <v>42954</v>
      </c>
      <c r="J28" s="102">
        <v>9</v>
      </c>
      <c r="K28" s="6">
        <v>9</v>
      </c>
      <c r="L28" s="1" t="s">
        <v>13</v>
      </c>
      <c r="M28" s="1" t="s">
        <v>17</v>
      </c>
      <c r="N28" s="2"/>
      <c r="O28" s="1"/>
      <c r="P28" s="84">
        <v>42954</v>
      </c>
      <c r="Q28" s="85" t="s">
        <v>14</v>
      </c>
      <c r="R28" s="23"/>
    </row>
    <row r="29" spans="1:18" ht="45">
      <c r="A29" s="1">
        <v>27</v>
      </c>
      <c r="B29" s="1">
        <v>295</v>
      </c>
      <c r="C29" s="2">
        <v>42944</v>
      </c>
      <c r="D29" s="1" t="s">
        <v>140</v>
      </c>
      <c r="E29" s="1" t="s">
        <v>20</v>
      </c>
      <c r="F29" s="1" t="s">
        <v>141</v>
      </c>
      <c r="G29" s="1" t="s">
        <v>33</v>
      </c>
      <c r="H29" s="101">
        <v>42954</v>
      </c>
      <c r="I29" s="101">
        <v>42954</v>
      </c>
      <c r="J29" s="102">
        <v>6</v>
      </c>
      <c r="K29" s="6">
        <v>6</v>
      </c>
      <c r="L29" s="1" t="s">
        <v>13</v>
      </c>
      <c r="M29" s="1" t="s">
        <v>17</v>
      </c>
      <c r="N29" s="2"/>
      <c r="O29" s="1"/>
      <c r="P29" s="84">
        <v>42954</v>
      </c>
      <c r="Q29" s="85" t="s">
        <v>14</v>
      </c>
      <c r="R29" s="23"/>
    </row>
    <row r="30" spans="1:18" ht="60">
      <c r="A30" s="1">
        <v>28</v>
      </c>
      <c r="B30" s="1">
        <v>296</v>
      </c>
      <c r="C30" s="2">
        <v>42955</v>
      </c>
      <c r="D30" s="1" t="s">
        <v>138</v>
      </c>
      <c r="E30" s="1" t="s">
        <v>20</v>
      </c>
      <c r="F30" s="1" t="s">
        <v>139</v>
      </c>
      <c r="G30" s="1" t="s">
        <v>33</v>
      </c>
      <c r="H30" s="101">
        <v>42968</v>
      </c>
      <c r="I30" s="101">
        <v>42968</v>
      </c>
      <c r="J30" s="102">
        <v>9</v>
      </c>
      <c r="K30" s="6">
        <v>9</v>
      </c>
      <c r="L30" s="1" t="s">
        <v>13</v>
      </c>
      <c r="M30" s="1" t="s">
        <v>17</v>
      </c>
      <c r="N30" s="2"/>
      <c r="O30" s="1"/>
      <c r="P30" s="84">
        <v>42830</v>
      </c>
      <c r="Q30" s="85" t="s">
        <v>14</v>
      </c>
      <c r="R30" s="23"/>
    </row>
    <row r="31" spans="1:18" ht="30">
      <c r="A31" s="1">
        <v>29</v>
      </c>
      <c r="B31" s="1">
        <v>297</v>
      </c>
      <c r="C31" s="2">
        <v>42985</v>
      </c>
      <c r="D31" s="1" t="s">
        <v>196</v>
      </c>
      <c r="E31" s="1" t="s">
        <v>29</v>
      </c>
      <c r="F31" s="1" t="s">
        <v>197</v>
      </c>
      <c r="G31" s="1" t="s">
        <v>12</v>
      </c>
      <c r="H31" s="101">
        <v>43010</v>
      </c>
      <c r="I31" s="101">
        <v>43012</v>
      </c>
      <c r="J31" s="102">
        <v>17</v>
      </c>
      <c r="K31" s="6">
        <v>19</v>
      </c>
      <c r="L31" s="1" t="s">
        <v>198</v>
      </c>
      <c r="M31" s="1" t="s">
        <v>151</v>
      </c>
      <c r="N31" s="2">
        <v>42992</v>
      </c>
      <c r="O31" s="1" t="s">
        <v>199</v>
      </c>
      <c r="P31" s="84">
        <v>43012</v>
      </c>
      <c r="Q31" s="85" t="s">
        <v>50</v>
      </c>
      <c r="R31" s="23"/>
    </row>
    <row r="32" spans="1:18" ht="30">
      <c r="A32" s="1">
        <v>30</v>
      </c>
      <c r="B32" s="1">
        <v>298</v>
      </c>
      <c r="C32" s="2">
        <v>43003</v>
      </c>
      <c r="D32" s="1" t="s">
        <v>177</v>
      </c>
      <c r="E32" s="1" t="s">
        <v>29</v>
      </c>
      <c r="F32" s="1" t="s">
        <v>178</v>
      </c>
      <c r="G32" s="1" t="s">
        <v>14</v>
      </c>
      <c r="H32" s="101">
        <v>43010</v>
      </c>
      <c r="I32" s="101">
        <v>43012</v>
      </c>
      <c r="J32" s="102">
        <v>6</v>
      </c>
      <c r="K32" s="6">
        <v>7</v>
      </c>
      <c r="L32" s="1" t="s">
        <v>13</v>
      </c>
      <c r="M32" s="1" t="s">
        <v>17</v>
      </c>
      <c r="N32" s="2"/>
      <c r="O32" s="1"/>
      <c r="P32" s="84">
        <v>43012</v>
      </c>
      <c r="Q32" s="85" t="s">
        <v>14</v>
      </c>
      <c r="R32" s="23"/>
    </row>
    <row r="33" spans="1:18" ht="30">
      <c r="A33" s="80">
        <v>31</v>
      </c>
      <c r="B33" s="1">
        <v>299</v>
      </c>
      <c r="C33" s="2">
        <v>43004</v>
      </c>
      <c r="D33" s="1" t="s">
        <v>179</v>
      </c>
      <c r="E33" s="1" t="s">
        <v>20</v>
      </c>
      <c r="F33" s="1" t="s">
        <v>180</v>
      </c>
      <c r="G33" s="1" t="s">
        <v>181</v>
      </c>
      <c r="H33" s="101">
        <v>43010</v>
      </c>
      <c r="I33" s="101">
        <v>43012</v>
      </c>
      <c r="J33" s="102">
        <v>5</v>
      </c>
      <c r="K33" s="6">
        <v>7</v>
      </c>
      <c r="L33" s="1" t="s">
        <v>13</v>
      </c>
      <c r="M33" s="1" t="s">
        <v>17</v>
      </c>
      <c r="N33" s="2"/>
      <c r="O33" s="1"/>
      <c r="P33" s="84">
        <v>43012</v>
      </c>
      <c r="Q33" s="85" t="s">
        <v>181</v>
      </c>
      <c r="R33" s="98"/>
    </row>
    <row r="34" spans="1:18" ht="15">
      <c r="A34" s="80">
        <v>32</v>
      </c>
      <c r="B34" s="1">
        <v>300</v>
      </c>
      <c r="C34" s="2">
        <v>43019</v>
      </c>
      <c r="D34" s="1" t="s">
        <v>183</v>
      </c>
      <c r="E34" s="1" t="s">
        <v>29</v>
      </c>
      <c r="F34" s="1" t="s">
        <v>184</v>
      </c>
      <c r="G34" s="1" t="s">
        <v>14</v>
      </c>
      <c r="H34" s="101">
        <v>43027</v>
      </c>
      <c r="I34" s="101">
        <v>43027</v>
      </c>
      <c r="J34" s="102">
        <v>7</v>
      </c>
      <c r="K34" s="6">
        <v>7</v>
      </c>
      <c r="L34" s="1" t="s">
        <v>13</v>
      </c>
      <c r="M34" s="1" t="s">
        <v>112</v>
      </c>
      <c r="N34" s="2"/>
      <c r="O34" s="1"/>
      <c r="P34" s="84">
        <v>43027</v>
      </c>
      <c r="Q34" s="85" t="s">
        <v>14</v>
      </c>
      <c r="R34" s="98"/>
    </row>
    <row r="35" spans="1:18" ht="30">
      <c r="A35" s="80">
        <v>33</v>
      </c>
      <c r="B35" s="1">
        <v>301</v>
      </c>
      <c r="C35" s="2">
        <v>43020</v>
      </c>
      <c r="D35" s="1" t="s">
        <v>185</v>
      </c>
      <c r="E35" s="1" t="s">
        <v>20</v>
      </c>
      <c r="F35" s="1" t="s">
        <v>186</v>
      </c>
      <c r="G35" s="1" t="s">
        <v>187</v>
      </c>
      <c r="H35" s="101">
        <v>43027</v>
      </c>
      <c r="I35" s="101">
        <v>43027</v>
      </c>
      <c r="J35" s="102">
        <v>6</v>
      </c>
      <c r="K35" s="28">
        <v>6</v>
      </c>
      <c r="L35" s="80" t="s">
        <v>13</v>
      </c>
      <c r="M35" s="80" t="s">
        <v>17</v>
      </c>
      <c r="N35" s="81"/>
      <c r="O35" s="80"/>
      <c r="P35" s="100">
        <v>43027</v>
      </c>
      <c r="Q35" s="97" t="s">
        <v>14</v>
      </c>
      <c r="R35" s="98"/>
    </row>
    <row r="36" spans="1:18" ht="30">
      <c r="A36" s="80">
        <v>34</v>
      </c>
      <c r="B36" s="1">
        <v>302</v>
      </c>
      <c r="C36" s="2">
        <v>43024</v>
      </c>
      <c r="D36" s="1" t="s">
        <v>188</v>
      </c>
      <c r="E36" s="1" t="s">
        <v>29</v>
      </c>
      <c r="F36" s="1" t="s">
        <v>189</v>
      </c>
      <c r="G36" s="1" t="s">
        <v>12</v>
      </c>
      <c r="H36" s="101">
        <v>43031</v>
      </c>
      <c r="I36" s="101">
        <v>43031</v>
      </c>
      <c r="J36" s="102">
        <v>6</v>
      </c>
      <c r="K36" s="6">
        <v>6</v>
      </c>
      <c r="L36" s="80" t="s">
        <v>13</v>
      </c>
      <c r="M36" s="80" t="s">
        <v>17</v>
      </c>
      <c r="N36" s="81"/>
      <c r="O36" s="80"/>
      <c r="P36" s="100">
        <v>43031</v>
      </c>
      <c r="Q36" s="97" t="s">
        <v>14</v>
      </c>
      <c r="R36" s="98"/>
    </row>
    <row r="37" spans="1:18" ht="30">
      <c r="A37" s="80">
        <v>35</v>
      </c>
      <c r="B37" s="1">
        <v>303</v>
      </c>
      <c r="C37" s="2">
        <v>43039</v>
      </c>
      <c r="D37" s="1" t="s">
        <v>190</v>
      </c>
      <c r="E37" s="1" t="s">
        <v>29</v>
      </c>
      <c r="F37" s="1" t="s">
        <v>191</v>
      </c>
      <c r="G37" s="1" t="s">
        <v>14</v>
      </c>
      <c r="H37" s="101">
        <v>43052</v>
      </c>
      <c r="I37" s="101">
        <v>43052</v>
      </c>
      <c r="J37" s="102">
        <v>10</v>
      </c>
      <c r="K37" s="6">
        <v>10</v>
      </c>
      <c r="L37" s="80" t="s">
        <v>13</v>
      </c>
      <c r="M37" s="80" t="s">
        <v>17</v>
      </c>
      <c r="N37" s="81"/>
      <c r="O37" s="80"/>
      <c r="P37" s="100">
        <v>43052</v>
      </c>
      <c r="Q37" s="97" t="s">
        <v>14</v>
      </c>
      <c r="R37" s="98"/>
    </row>
    <row r="38" spans="1:18" ht="30">
      <c r="A38" s="80">
        <v>36</v>
      </c>
      <c r="B38" s="1">
        <v>304</v>
      </c>
      <c r="C38" s="2">
        <v>43048</v>
      </c>
      <c r="D38" s="1" t="s">
        <v>192</v>
      </c>
      <c r="E38" s="1" t="s">
        <v>20</v>
      </c>
      <c r="F38" s="1" t="s">
        <v>193</v>
      </c>
      <c r="G38" s="1" t="s">
        <v>33</v>
      </c>
      <c r="H38" s="101">
        <v>43056</v>
      </c>
      <c r="I38" s="101">
        <v>43056</v>
      </c>
      <c r="J38" s="102">
        <v>7</v>
      </c>
      <c r="K38" s="6">
        <v>7</v>
      </c>
      <c r="L38" s="80" t="s">
        <v>176</v>
      </c>
      <c r="M38" s="80" t="s">
        <v>17</v>
      </c>
      <c r="N38" s="81"/>
      <c r="O38" s="80"/>
      <c r="P38" s="100">
        <v>43056</v>
      </c>
      <c r="Q38" s="97" t="s">
        <v>181</v>
      </c>
      <c r="R38" s="98"/>
    </row>
    <row r="39" spans="1:18" ht="30">
      <c r="A39" s="80">
        <v>37</v>
      </c>
      <c r="B39" s="1">
        <v>305</v>
      </c>
      <c r="C39" s="2">
        <v>43080</v>
      </c>
      <c r="D39" s="1" t="s">
        <v>194</v>
      </c>
      <c r="E39" s="1" t="s">
        <v>20</v>
      </c>
      <c r="F39" s="1" t="s">
        <v>195</v>
      </c>
      <c r="G39" s="1" t="s">
        <v>14</v>
      </c>
      <c r="H39" s="101">
        <v>43087</v>
      </c>
      <c r="I39" s="101">
        <v>43087</v>
      </c>
      <c r="J39" s="102">
        <v>6</v>
      </c>
      <c r="K39" s="6">
        <v>6</v>
      </c>
      <c r="L39" s="80" t="s">
        <v>176</v>
      </c>
      <c r="M39" s="80" t="s">
        <v>17</v>
      </c>
      <c r="N39" s="81"/>
      <c r="O39" s="80"/>
      <c r="P39" s="100">
        <v>43087</v>
      </c>
      <c r="Q39" s="97" t="s">
        <v>14</v>
      </c>
      <c r="R39" s="98"/>
    </row>
    <row r="40" spans="1:18" ht="15">
      <c r="A40" s="80">
        <v>38</v>
      </c>
      <c r="B40" s="80"/>
      <c r="C40" s="81"/>
      <c r="D40" s="80"/>
      <c r="E40" s="80"/>
      <c r="F40" s="80"/>
      <c r="G40" s="80"/>
      <c r="H40" s="111"/>
      <c r="I40" s="111"/>
      <c r="J40" s="112"/>
      <c r="K40" s="86"/>
      <c r="L40" s="80"/>
      <c r="M40" s="80"/>
      <c r="N40" s="81"/>
      <c r="O40" s="80"/>
      <c r="P40" s="96"/>
      <c r="Q40" s="97"/>
      <c r="R40" s="98"/>
    </row>
    <row r="41" spans="1:18" ht="15">
      <c r="A41" s="80"/>
      <c r="B41" s="80"/>
      <c r="C41" s="81"/>
      <c r="D41" s="80"/>
      <c r="E41" s="80"/>
      <c r="F41" s="80"/>
      <c r="G41" s="80"/>
      <c r="H41" s="111"/>
      <c r="I41" s="111"/>
      <c r="J41" s="112"/>
      <c r="K41" s="86"/>
      <c r="L41" s="80"/>
      <c r="M41" s="80"/>
      <c r="N41" s="81"/>
      <c r="O41" s="80"/>
      <c r="P41" s="96"/>
      <c r="Q41" s="97"/>
      <c r="R41" s="98"/>
    </row>
    <row r="42" spans="1:18" ht="15">
      <c r="A42" s="80"/>
      <c r="B42" s="80"/>
      <c r="C42" s="81"/>
      <c r="D42" s="80"/>
      <c r="E42" s="80"/>
      <c r="F42" s="80"/>
      <c r="G42" s="80"/>
      <c r="H42" s="111"/>
      <c r="I42" s="111"/>
      <c r="J42" s="112"/>
      <c r="K42" s="86"/>
      <c r="L42" s="80"/>
      <c r="M42" s="80"/>
      <c r="N42" s="81"/>
      <c r="O42" s="80"/>
      <c r="P42" s="96"/>
      <c r="Q42" s="97"/>
      <c r="R42" s="98"/>
    </row>
    <row r="43" spans="1:17" ht="15.75" thickBot="1">
      <c r="A43" s="80"/>
      <c r="B43" s="80"/>
      <c r="C43" s="81"/>
      <c r="D43" s="80"/>
      <c r="E43" s="80"/>
      <c r="F43" s="80"/>
      <c r="G43" s="80"/>
      <c r="H43" s="111"/>
      <c r="I43" s="111"/>
      <c r="J43" s="112"/>
      <c r="K43" s="86"/>
      <c r="L43" s="80"/>
      <c r="M43" s="80"/>
      <c r="N43" s="81"/>
      <c r="O43" s="80"/>
      <c r="P43" s="82"/>
      <c r="Q43" s="83"/>
    </row>
    <row r="44" spans="1:17" ht="46.5" customHeight="1">
      <c r="A44" s="86"/>
      <c r="B44" s="86"/>
      <c r="D44" s="63" t="s">
        <v>74</v>
      </c>
      <c r="E44" s="65">
        <f>COUNTIF(E3:E11,"m")</f>
        <v>5</v>
      </c>
      <c r="F44" s="67" t="s">
        <v>33</v>
      </c>
      <c r="G44" s="65">
        <f>COUNTIF(G3:G11,"verbal")</f>
        <v>2</v>
      </c>
      <c r="L44" s="67" t="s">
        <v>86</v>
      </c>
      <c r="M44" s="65">
        <f>COUNTIF($M$3:$M$11,"SI")</f>
        <v>0</v>
      </c>
      <c r="P44" s="70" t="s">
        <v>48</v>
      </c>
      <c r="Q44" s="73">
        <v>25</v>
      </c>
    </row>
    <row r="45" spans="4:17" ht="15.75" thickBot="1">
      <c r="D45" s="64" t="s">
        <v>75</v>
      </c>
      <c r="E45" s="66">
        <f>COUNTIF(E3:E44,"h")</f>
        <v>13</v>
      </c>
      <c r="F45" s="67" t="s">
        <v>85</v>
      </c>
      <c r="G45" s="52">
        <f>COUNTIF(G3:G11,"telefonica")</f>
        <v>0</v>
      </c>
      <c r="L45" s="67" t="s">
        <v>87</v>
      </c>
      <c r="M45" s="66">
        <f>COUNTIF($M$3:$M$11,"NO")</f>
        <v>9</v>
      </c>
      <c r="P45" s="47" t="s">
        <v>50</v>
      </c>
      <c r="Q45" s="48">
        <v>1</v>
      </c>
    </row>
    <row r="46" spans="6:17" ht="15.75" thickBot="1">
      <c r="F46" s="67" t="s">
        <v>14</v>
      </c>
      <c r="G46" s="52">
        <f>COUNTIF(G3:G11,"electronica")</f>
        <v>5</v>
      </c>
      <c r="P46" s="49" t="s">
        <v>88</v>
      </c>
      <c r="Q46" s="50">
        <v>1</v>
      </c>
    </row>
    <row r="47" spans="6:7" ht="15">
      <c r="F47" s="67" t="s">
        <v>12</v>
      </c>
      <c r="G47" s="52">
        <f>COUNTIF($G$3:$G$11,"escrita")</f>
        <v>2</v>
      </c>
    </row>
    <row r="48" spans="6:7" ht="15.75" thickBot="1">
      <c r="F48" s="68" t="s">
        <v>22</v>
      </c>
      <c r="G48" s="66">
        <f>COUNTIF($G$3:$G$11,"Personal")</f>
        <v>0</v>
      </c>
    </row>
    <row r="60" ht="15" customHeight="1"/>
    <row r="61" ht="32.25" customHeight="1"/>
    <row r="62" ht="15" customHeight="1"/>
    <row r="63" ht="31.5" customHeight="1"/>
    <row r="64" ht="46.5" customHeight="1"/>
    <row r="65" ht="30" customHeight="1"/>
    <row r="66" ht="29.25" customHeight="1"/>
    <row r="67" ht="66" customHeight="1"/>
    <row r="68" ht="30" customHeight="1"/>
    <row r="69" ht="150" customHeight="1">
      <c r="R69" s="79"/>
    </row>
    <row r="382" ht="15">
      <c r="A382" s="99" t="s">
        <v>182</v>
      </c>
    </row>
  </sheetData>
  <sheetProtection/>
  <mergeCells count="1">
    <mergeCell ref="A1:R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Adela Cardona Vasquez</dc:creator>
  <cp:keywords/>
  <dc:description/>
  <cp:lastModifiedBy>Sandra Méndez</cp:lastModifiedBy>
  <cp:lastPrinted>2022-05-20T15:53:37Z</cp:lastPrinted>
  <dcterms:created xsi:type="dcterms:W3CDTF">2014-03-10T20:35:19Z</dcterms:created>
  <dcterms:modified xsi:type="dcterms:W3CDTF">2022-05-20T15:56:14Z</dcterms:modified>
  <cp:category/>
  <cp:version/>
  <cp:contentType/>
  <cp:contentStatus/>
</cp:coreProperties>
</file>